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namedSheetViews/namedSheetView1.xml" ContentType="application/vnd.ms-excel.namedsheetview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nofi-my.sharepoint.com/personal/marguerite_ntila-ext_sanofi_com/Documents/Desktop/"/>
    </mc:Choice>
  </mc:AlternateContent>
  <xr:revisionPtr revIDLastSave="2" documentId="8_{928B075E-D65E-4DAA-998F-40A8D546A709}" xr6:coauthVersionLast="47" xr6:coauthVersionMax="47" xr10:uidLastSave="{5CA310A7-E60E-4216-A737-97FEEBEB734E}"/>
  <bookViews>
    <workbookView minimized="1" xWindow="9940" yWindow="4880" windowWidth="9600" windowHeight="6000" activeTab="1" xr2:uid="{42A59A41-BC97-4E72-A296-71743A8C9B45}"/>
  </bookViews>
  <sheets>
    <sheet name="Artwork Follow up DM CPAL" sheetId="1" r:id="rId1"/>
    <sheet name="Artwork follow up DRUGS" sheetId="4" r:id="rId2"/>
    <sheet name="Artworks with AR change" sheetId="3" r:id="rId3"/>
    <sheet name="Feuil2" sheetId="8" r:id="rId4"/>
  </sheets>
  <externalReferences>
    <externalReference r:id="rId5"/>
    <externalReference r:id="rId6"/>
    <externalReference r:id="rId7"/>
  </externalReferences>
  <definedNames>
    <definedName name="_xlnm._FilterDatabase" localSheetId="0" hidden="1">'Artwork Follow up DM CPAL'!$A$10:$Q$56</definedName>
    <definedName name="_xlnm._FilterDatabase" localSheetId="1" hidden="1">'Artwork follow up DRUGS'!$A$10:$O$86</definedName>
    <definedName name="_xlnm._FilterDatabase" localSheetId="2" hidden="1">'Artworks with AR change'!$A$6:$F$35</definedName>
    <definedName name="_xlnm._FilterDatabase" localSheetId="3" hidden="1">Feuil2!$B$5:$L$140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0" i="4" l="1"/>
  <c r="O36" i="4"/>
  <c r="O34" i="4"/>
  <c r="O33" i="4"/>
  <c r="L24" i="1" l="1"/>
  <c r="L12" i="1"/>
  <c r="K71" i="4"/>
  <c r="L71" i="4" s="1"/>
  <c r="M71" i="4" s="1"/>
  <c r="K66" i="4"/>
  <c r="K59" i="4"/>
  <c r="K49" i="4"/>
  <c r="K31" i="4"/>
  <c r="L31" i="4" s="1"/>
  <c r="M31" i="4" s="1"/>
  <c r="K32" i="4"/>
  <c r="L32" i="4" s="1"/>
  <c r="M32" i="4" s="1"/>
  <c r="K33" i="4"/>
  <c r="L33" i="4" s="1"/>
  <c r="M33" i="4" s="1"/>
  <c r="K34" i="4"/>
  <c r="L34" i="4" s="1"/>
  <c r="M34" i="4" s="1"/>
  <c r="K30" i="4"/>
  <c r="L30" i="4" s="1"/>
  <c r="M30" i="4" s="1"/>
  <c r="K29" i="4"/>
  <c r="L29" i="4" s="1"/>
  <c r="M29" i="4" s="1"/>
  <c r="K28" i="4"/>
  <c r="L28" i="4" s="1"/>
  <c r="M28" i="4" s="1"/>
  <c r="K44" i="4"/>
  <c r="K47" i="4"/>
  <c r="L47" i="4" s="1"/>
  <c r="M47" i="4" s="1"/>
  <c r="K46" i="4"/>
  <c r="L46" i="4" s="1"/>
  <c r="M46" i="4" s="1"/>
  <c r="K45" i="4"/>
  <c r="L45" i="4" s="1"/>
  <c r="M45" i="4" s="1"/>
  <c r="K37" i="4"/>
  <c r="L37" i="4" s="1"/>
  <c r="M37" i="4" s="1"/>
  <c r="K36" i="4"/>
  <c r="L36" i="4" s="1"/>
  <c r="M36" i="4" s="1"/>
  <c r="K24" i="4"/>
  <c r="L24" i="4" s="1"/>
  <c r="M24" i="4" s="1"/>
  <c r="K15" i="4"/>
  <c r="L15" i="4" s="1"/>
  <c r="M15" i="4" s="1"/>
  <c r="K14" i="4"/>
  <c r="L14" i="4" s="1"/>
  <c r="M14" i="4" s="1"/>
  <c r="K82" i="4"/>
  <c r="K81" i="4"/>
  <c r="K79" i="4"/>
  <c r="K78" i="4"/>
  <c r="K74" i="4"/>
  <c r="K70" i="4"/>
  <c r="K68" i="4"/>
  <c r="K67" i="4"/>
  <c r="K65" i="4"/>
  <c r="K64" i="4"/>
  <c r="K63" i="4"/>
  <c r="K62" i="4"/>
  <c r="K60" i="4"/>
  <c r="K50" i="4"/>
  <c r="K55" i="4"/>
  <c r="K58" i="4"/>
  <c r="K56" i="4"/>
  <c r="K57" i="4"/>
  <c r="K54" i="4"/>
  <c r="K51" i="4"/>
  <c r="K52" i="4"/>
  <c r="K53" i="4"/>
  <c r="K40" i="4"/>
  <c r="L40" i="4" s="1"/>
  <c r="M40" i="4" s="1"/>
  <c r="K43" i="4"/>
  <c r="L43" i="4" s="1"/>
  <c r="M43" i="4" s="1"/>
  <c r="L56" i="1"/>
  <c r="L54" i="1"/>
  <c r="L51" i="1"/>
  <c r="L40" i="1"/>
  <c r="L34" i="1"/>
  <c r="L25" i="1"/>
  <c r="L23" i="1"/>
  <c r="L22" i="1"/>
  <c r="L21" i="1"/>
  <c r="L20" i="1"/>
  <c r="L17" i="1"/>
  <c r="L16" i="1"/>
  <c r="L15" i="1"/>
  <c r="L14" i="1"/>
  <c r="L13" i="1"/>
  <c r="L18" i="1"/>
  <c r="L19" i="1"/>
  <c r="L11" i="1"/>
  <c r="B35" i="3" l="1"/>
  <c r="B34" i="3"/>
  <c r="B33" i="3"/>
  <c r="B30" i="3" l="1"/>
  <c r="B26" i="3"/>
  <c r="B25" i="3"/>
  <c r="B18" i="3"/>
  <c r="B17" i="3"/>
  <c r="B16" i="3"/>
  <c r="B15" i="3"/>
  <c r="K41" i="4"/>
  <c r="L5" i="1"/>
  <c r="K5" i="4"/>
  <c r="K16" i="4" l="1"/>
  <c r="L16" i="4" s="1"/>
  <c r="M16" i="4" s="1"/>
  <c r="L78" i="4"/>
  <c r="M78" i="4" s="1"/>
  <c r="L68" i="4"/>
  <c r="M68" i="4" s="1"/>
  <c r="L57" i="4"/>
  <c r="M57" i="4" s="1"/>
  <c r="L82" i="4"/>
  <c r="M82" i="4" s="1"/>
  <c r="L81" i="4"/>
  <c r="M81" i="4" s="1"/>
  <c r="L79" i="4"/>
  <c r="M79" i="4" s="1"/>
  <c r="L74" i="4"/>
  <c r="M74" i="4" s="1"/>
  <c r="L70" i="4"/>
  <c r="M70" i="4" s="1"/>
  <c r="L67" i="4"/>
  <c r="M67" i="4" s="1"/>
  <c r="L66" i="4"/>
  <c r="M66" i="4" s="1"/>
  <c r="L65" i="4"/>
  <c r="M65" i="4" s="1"/>
  <c r="L64" i="4"/>
  <c r="M64" i="4" s="1"/>
  <c r="L63" i="4"/>
  <c r="M63" i="4" s="1"/>
  <c r="L62" i="4"/>
  <c r="M62" i="4" s="1"/>
  <c r="K61" i="4"/>
  <c r="L61" i="4" s="1"/>
  <c r="M61" i="4" s="1"/>
  <c r="L60" i="4"/>
  <c r="M60" i="4" s="1"/>
  <c r="L59" i="4"/>
  <c r="M59" i="4" s="1"/>
  <c r="L58" i="4"/>
  <c r="M58" i="4" s="1"/>
  <c r="L56" i="4"/>
  <c r="M56" i="4" s="1"/>
  <c r="L55" i="4"/>
  <c r="M55" i="4" s="1"/>
  <c r="L54" i="4"/>
  <c r="M54" i="4" s="1"/>
  <c r="L53" i="4"/>
  <c r="M53" i="4" s="1"/>
  <c r="L52" i="4"/>
  <c r="M52" i="4" s="1"/>
  <c r="L51" i="4"/>
  <c r="M51" i="4" s="1"/>
  <c r="L50" i="4"/>
  <c r="M50" i="4" s="1"/>
  <c r="L49" i="4"/>
  <c r="M49" i="4" s="1"/>
  <c r="L44" i="4"/>
  <c r="M44" i="4" s="1"/>
  <c r="L41" i="4"/>
  <c r="M41" i="4" s="1"/>
  <c r="K38" i="4"/>
  <c r="L38" i="4" s="1"/>
  <c r="M38" i="4" s="1"/>
  <c r="K17" i="4"/>
  <c r="L17" i="4" s="1"/>
  <c r="M17" i="4" s="1"/>
  <c r="K18" i="4"/>
  <c r="L18" i="4" s="1"/>
  <c r="M18" i="4" s="1"/>
  <c r="K19" i="4"/>
  <c r="K20" i="4"/>
  <c r="L20" i="4" s="1"/>
  <c r="M20" i="4" s="1"/>
  <c r="K21" i="4"/>
  <c r="L21" i="4" s="1"/>
  <c r="M21" i="4" s="1"/>
  <c r="K22" i="4"/>
  <c r="L22" i="4" s="1"/>
  <c r="M22" i="4" s="1"/>
  <c r="K23" i="4"/>
  <c r="L23" i="4" s="1"/>
  <c r="M23" i="4" s="1"/>
  <c r="K25" i="4"/>
  <c r="L25" i="4" s="1"/>
  <c r="M25" i="4" s="1"/>
  <c r="K26" i="4"/>
  <c r="L26" i="4" s="1"/>
  <c r="M26" i="4" s="1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L41" i="1"/>
  <c r="M41" i="1" s="1"/>
  <c r="L52" i="1"/>
  <c r="M52" i="1" s="1"/>
  <c r="M54" i="1"/>
  <c r="M51" i="1"/>
  <c r="M40" i="1"/>
  <c r="L36" i="1"/>
  <c r="M36" i="1" s="1"/>
  <c r="L35" i="1"/>
  <c r="M35" i="1" s="1"/>
  <c r="M34" i="1"/>
  <c r="M56" i="1"/>
  <c r="M12" i="1"/>
  <c r="L31" i="1"/>
  <c r="M31" i="1" s="1"/>
  <c r="L30" i="1"/>
  <c r="M30" i="1" s="1"/>
  <c r="L29" i="1"/>
  <c r="M29" i="1" s="1"/>
  <c r="L28" i="1"/>
  <c r="M28" i="1" s="1"/>
  <c r="L27" i="1"/>
  <c r="M27" i="1" s="1"/>
  <c r="L26" i="1"/>
  <c r="M26" i="1" s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1" i="1"/>
  <c r="L19" i="4" l="1"/>
  <c r="M19" i="4" s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PHILIPPE, Cecile /FR</author>
  </authors>
  <commentList>
    <comment ref="E11" authorId="0" shapeId="0" xr:uid="{9C5CA8B7-CD88-465E-8964-0096B2AF1039}">
      <text>
        <r>
          <rPr>
            <b/>
            <sz val="9"/>
            <color indexed="81"/>
            <rFont val="Tahoma"/>
            <family val="2"/>
          </rPr>
          <t>PHILIPPE, Cecile /FR:</t>
        </r>
        <r>
          <rPr>
            <sz val="9"/>
            <color indexed="81"/>
            <rFont val="Tahoma"/>
            <family val="2"/>
          </rPr>
          <t xml:space="preserve">
comprimé</t>
        </r>
      </text>
    </comment>
    <comment ref="A17" authorId="0" shapeId="0" xr:uid="{75C33B45-A79F-44D6-8C06-49F78999665B}">
      <text>
        <r>
          <rPr>
            <b/>
            <sz val="9"/>
            <color indexed="81"/>
            <rFont val="Tahoma"/>
            <family val="2"/>
          </rPr>
          <t>PHILIPPE, Cecile /FR:</t>
        </r>
        <r>
          <rPr>
            <sz val="9"/>
            <color indexed="81"/>
            <rFont val="Tahoma"/>
            <family val="2"/>
          </rPr>
          <t xml:space="preserve">
ac commun avec 207851</t>
        </r>
      </text>
    </comment>
    <comment ref="A20" authorId="0" shapeId="0" xr:uid="{1DFA9FFF-04AF-4490-8FC0-DA07E156F0A3}">
      <text>
        <r>
          <rPr>
            <b/>
            <sz val="9"/>
            <color indexed="81"/>
            <rFont val="Tahoma"/>
            <family val="2"/>
          </rPr>
          <t>PHILIPPE, Cecile /FR:étui commun avec 207858</t>
        </r>
      </text>
    </comment>
    <comment ref="E24" authorId="0" shapeId="0" xr:uid="{EDDAADAF-767E-432E-972F-4506DCA71563}">
      <text>
        <r>
          <rPr>
            <b/>
            <sz val="9"/>
            <color indexed="81"/>
            <rFont val="Tahoma"/>
            <family val="2"/>
          </rPr>
          <t>PHILIPPE, Cecile /FR:</t>
        </r>
        <r>
          <rPr>
            <sz val="9"/>
            <color indexed="81"/>
            <rFont val="Tahoma"/>
            <family val="2"/>
          </rPr>
          <t xml:space="preserve">
spray
</t>
        </r>
      </text>
    </comment>
    <comment ref="A26" authorId="0" shapeId="0" xr:uid="{D0317E55-3F5D-4A9E-88DA-C0FBEA9CA7FB}">
      <text>
        <r>
          <rPr>
            <b/>
            <sz val="9"/>
            <color indexed="81"/>
            <rFont val="Tahoma"/>
            <family val="2"/>
          </rPr>
          <t>PHILIPPE, Cecile /FR:</t>
        </r>
        <r>
          <rPr>
            <sz val="9"/>
            <color indexed="81"/>
            <rFont val="Tahoma"/>
            <family val="2"/>
          </rPr>
          <t xml:space="preserve">
etuis commun avec 207852
</t>
        </r>
      </text>
    </comment>
    <comment ref="E29" authorId="0" shapeId="0" xr:uid="{2FC0748E-402B-4D4A-ACD2-C75211E1CC5A}">
      <text>
        <r>
          <rPr>
            <b/>
            <sz val="9"/>
            <color indexed="81"/>
            <rFont val="Tahoma"/>
            <family val="2"/>
          </rPr>
          <t>PHILIPPE, Cecile /FR:</t>
        </r>
        <r>
          <rPr>
            <sz val="9"/>
            <color indexed="81"/>
            <rFont val="Tahoma"/>
            <family val="2"/>
          </rPr>
          <t xml:space="preserve">
pastilles
</t>
        </r>
      </text>
    </comment>
    <comment ref="E31" authorId="0" shapeId="0" xr:uid="{15625794-5FCB-4A2F-9FB6-A0E0132B3437}">
      <text>
        <r>
          <rPr>
            <b/>
            <sz val="9"/>
            <color indexed="81"/>
            <rFont val="Tahoma"/>
            <family val="2"/>
          </rPr>
          <t>PHILIPPE, Cecile /FR:</t>
        </r>
        <r>
          <rPr>
            <sz val="9"/>
            <color indexed="81"/>
            <rFont val="Tahoma"/>
            <family val="2"/>
          </rPr>
          <t xml:space="preserve">
stick
</t>
        </r>
      </text>
    </comment>
    <comment ref="A34" authorId="0" shapeId="0" xr:uid="{81C9D67B-0C6D-430D-A672-F507B6B82123}">
      <text>
        <r>
          <rPr>
            <b/>
            <sz val="9"/>
            <color indexed="81"/>
            <rFont val="Tahoma"/>
            <family val="2"/>
          </rPr>
          <t>PHILIPPE, Cecile /FR:</t>
        </r>
        <r>
          <rPr>
            <sz val="9"/>
            <color indexed="81"/>
            <rFont val="Tahoma"/>
            <family val="2"/>
          </rPr>
          <t xml:space="preserve">
Pas de chgt De GMID</t>
        </r>
      </text>
    </comment>
    <comment ref="E41" authorId="0" shapeId="0" xr:uid="{3C9E9986-857E-4154-AB63-D408626B1AE0}">
      <text>
        <r>
          <rPr>
            <b/>
            <sz val="9"/>
            <color indexed="81"/>
            <rFont val="Tahoma"/>
            <family val="2"/>
          </rPr>
          <t>PHILIPPE, Cecile /FR:</t>
        </r>
        <r>
          <rPr>
            <sz val="9"/>
            <color indexed="81"/>
            <rFont val="Tahoma"/>
            <family val="2"/>
          </rPr>
          <t xml:space="preserve">
stick</t>
        </r>
      </text>
    </comment>
    <comment ref="E51" authorId="0" shapeId="0" xr:uid="{5DC47991-3B86-4FFF-9274-573B87D38DE0}">
      <text>
        <r>
          <rPr>
            <b/>
            <sz val="9"/>
            <color indexed="81"/>
            <rFont val="Tahoma"/>
            <family val="2"/>
          </rPr>
          <t>PHILIPPE, Cecile /FR:</t>
        </r>
        <r>
          <rPr>
            <sz val="9"/>
            <color indexed="81"/>
            <rFont val="Tahoma"/>
            <family val="2"/>
          </rPr>
          <t xml:space="preserve">
ancien toplexil</t>
        </r>
      </text>
    </comment>
    <comment ref="E56" authorId="0" shapeId="0" xr:uid="{8FB29305-694A-4C82-BEAF-31FF205080C8}">
      <text>
        <r>
          <rPr>
            <b/>
            <sz val="9"/>
            <color indexed="81"/>
            <rFont val="Tahoma"/>
            <family val="2"/>
          </rPr>
          <t>PHILIPPE, Cecile /FR:</t>
        </r>
        <r>
          <rPr>
            <sz val="9"/>
            <color indexed="81"/>
            <rFont val="Tahoma"/>
            <family val="2"/>
          </rPr>
          <t xml:space="preserve">
sirop</t>
        </r>
      </text>
    </comment>
  </commentList>
</comments>
</file>

<file path=xl/sharedStrings.xml><?xml version="1.0" encoding="utf-8"?>
<sst xmlns="http://schemas.openxmlformats.org/spreadsheetml/2006/main" count="2368" uniqueCount="488">
  <si>
    <t>CHC  : 143 GMID -
DRUG : 93
Cosmetic : 1
DM :23
Complément Alimentaire :26</t>
  </si>
  <si>
    <t xml:space="preserve">J - </t>
  </si>
  <si>
    <t>Jours</t>
  </si>
  <si>
    <t xml:space="preserve">NE PAS SUPPRIMER DE LIGNES </t>
  </si>
  <si>
    <t>Code_GMID</t>
  </si>
  <si>
    <t>FOLDER ?</t>
  </si>
  <si>
    <t>GMID Switch</t>
  </si>
  <si>
    <t xml:space="preserve">Famille </t>
  </si>
  <si>
    <t>Libellé_GMID</t>
  </si>
  <si>
    <t>Major Plant</t>
  </si>
  <si>
    <t>Product type</t>
  </si>
  <si>
    <t>Graphiste</t>
  </si>
  <si>
    <t>Commentaires</t>
  </si>
  <si>
    <t xml:space="preserve">Priorité </t>
  </si>
  <si>
    <t xml:space="preserve">Coordinatrice packaging </t>
  </si>
  <si>
    <t>Date d'initiation standard</t>
  </si>
  <si>
    <t>Date de finalisation standard</t>
  </si>
  <si>
    <t>Date d'initiation ajustée</t>
  </si>
  <si>
    <t>Date de finalisation souhaitée</t>
  </si>
  <si>
    <t>Component to be change</t>
  </si>
  <si>
    <t>Statut</t>
  </si>
  <si>
    <t>CHC</t>
  </si>
  <si>
    <t>STRESS RESIST VITA TAB BL3X10 FR</t>
  </si>
  <si>
    <t>RZESZOW</t>
  </si>
  <si>
    <t>food supplement</t>
  </si>
  <si>
    <t>P1</t>
  </si>
  <si>
    <t xml:space="preserve">Amélie </t>
  </si>
  <si>
    <t>W11</t>
  </si>
  <si>
    <t>W16</t>
  </si>
  <si>
    <t>Box</t>
  </si>
  <si>
    <t>Plant feed-back</t>
  </si>
  <si>
    <t>DULCOSOFT BALLONNEMENT 125MG GRAN SC18 FR</t>
  </si>
  <si>
    <t>HALSA PHARMA GmbH</t>
  </si>
  <si>
    <t>medical device</t>
  </si>
  <si>
    <t>EM CHC</t>
  </si>
  <si>
    <t>DULCOSOFT Constipation sachet</t>
  </si>
  <si>
    <t>HERMES PHARMA</t>
  </si>
  <si>
    <t>EPP FRANCE</t>
  </si>
  <si>
    <t>Market proof reading</t>
  </si>
  <si>
    <t>NOVANUIT PHYTO VITA CAP BL3X10 FR</t>
  </si>
  <si>
    <t>EM ZENTIVA</t>
  </si>
  <si>
    <t>Cécile</t>
  </si>
  <si>
    <t>Market logistic information</t>
  </si>
  <si>
    <t>PHYSIOMER MOUCH MEDSUP MEDSU DE1+5REF FR (mouche BB)</t>
  </si>
  <si>
    <t>LABORATOIRE DE LA MER_SAINT MALO</t>
  </si>
  <si>
    <t xml:space="preserve">Nicolas </t>
  </si>
  <si>
    <t>W13</t>
  </si>
  <si>
    <t>W18</t>
  </si>
  <si>
    <t>PHYSIOMER RHU 22G/20ML NASSP BTPUMPX1 FR (huile essentielles</t>
  </si>
  <si>
    <t>PHYSIOMER 1.215G/+ NASSP BT2 FR (spray doux)</t>
  </si>
  <si>
    <t xml:space="preserve">Phytoxil® Transit </t>
  </si>
  <si>
    <t>ELADIET</t>
  </si>
  <si>
    <t>P2</t>
  </si>
  <si>
    <t>W17</t>
  </si>
  <si>
    <t>W22</t>
  </si>
  <si>
    <t>PHYSIOMER MOUCHE BB MEDSUP MEDSU FI20 FR (recharge mouche BB)</t>
  </si>
  <si>
    <t>PHYSIOMER 1.215G/+ NASSP BT2 FR (jet dynamque)</t>
  </si>
  <si>
    <t>PHYTOXIL TX SUCR JUN 100ML SYR BT1 FR</t>
  </si>
  <si>
    <t>LABOMAR_TREVISO</t>
  </si>
  <si>
    <t>PHYSIOMER ENF/AD 1.035G/+ AUDRO BT1 FR (hygiène de l'oreille jet en étoile)</t>
  </si>
  <si>
    <t>PHYSIOMER HYPERTON 1.215G/+ NASSP IN1 FR ( jet hypertonique)</t>
  </si>
  <si>
    <t>PHYTOXIL 4.4G/+ THROS BT1 M24 FR</t>
  </si>
  <si>
    <t>BiTop_Dortmund</t>
  </si>
  <si>
    <t>PHYSIOMER JET DYNA 1.215G/+ NASSP BT1 FR (jet dynamique)</t>
  </si>
  <si>
    <t>PHYSIOMER 1.035G/+ NASSP BT2 FR (micro diffusion)</t>
  </si>
  <si>
    <t>STRESS RESIST BI-COUCHE LOT 2X30 CP FR</t>
  </si>
  <si>
    <t>PHYTOXIL TOUX 120ML SYR BT1 FR</t>
  </si>
  <si>
    <t>PHYTOXIL 2EN1 GORGE &amp; VITA TAB BL2X10 FR</t>
  </si>
  <si>
    <t xml:space="preserve">ISLAND ABBEY - Charlottetown </t>
  </si>
  <si>
    <t>Arret de comm a venir folder supprimé</t>
  </si>
  <si>
    <t>PHYSIOMER BRUMISAT 1.215G/+ NASSP BT1 FR (spray doux)</t>
  </si>
  <si>
    <t>W12</t>
  </si>
  <si>
    <t>W20</t>
  </si>
  <si>
    <t>PHYTOXIL TOUX 240MG+ POWD SC12 SUGFR FR</t>
  </si>
  <si>
    <t>NOVALAC LT RELIA1 800G POWD BX1 NF FR</t>
  </si>
  <si>
    <t>UPE-NOVALAC_GENEVA</t>
  </si>
  <si>
    <t>P3</t>
  </si>
  <si>
    <t>Cécile par mail</t>
  </si>
  <si>
    <t>TBC</t>
  </si>
  <si>
    <t>NOVALAC AR PLUS 800G 2EME AGE PDE FR</t>
  </si>
  <si>
    <t>NOVALAC LAIT ALLERNOVA AR 400G FR</t>
  </si>
  <si>
    <t>Plant ready to print (market)</t>
  </si>
  <si>
    <t>PHYTOXIL ALLERGIE 0.315G/+ NASSP BT1 FR</t>
  </si>
  <si>
    <t>VitroBio_Issoire</t>
  </si>
  <si>
    <t>DULCOSOFT CONSTIPAT 50G/100ML LIQ BT1 FR</t>
  </si>
  <si>
    <t>NextPharma_LIMAY</t>
  </si>
  <si>
    <t>NOVALAC AR 800G 1 PDE FR</t>
  </si>
  <si>
    <t>PHYTOXIL IMMUNTE VITA CAP BT40 M24 FR/PHYTOXIL DEF NATUREL VITA CAP BT40 FR</t>
  </si>
  <si>
    <t>ABOCA_SANSEPOLCRO</t>
  </si>
  <si>
    <t>NOVALAC LT RELIA2 800G POWD BX1 NF FR</t>
  </si>
  <si>
    <t>DULCOSOFT 2&amp;1 200G POWD JA1 FR</t>
  </si>
  <si>
    <t>BIOFARMA_UDINE</t>
  </si>
  <si>
    <t>STRESS RESIST VITA POWD SK30 FR</t>
  </si>
  <si>
    <t>NOVALAC S2 800G 1PDE FR</t>
  </si>
  <si>
    <t>NOVALAC LAIT2 800G POWD BX1 NF M24 FR</t>
  </si>
  <si>
    <t>NOVALAC AR PLUS 800G 1ER AGE PDE FR</t>
  </si>
  <si>
    <t>NOVALAC LT AC 800G POWD BX1 M24 FR</t>
  </si>
  <si>
    <t>NOVALAC LAIT3 800G POWD BX1 FR</t>
  </si>
  <si>
    <t>NOVALAC LAIT 1 800G POWD BX1 NF M24 FR</t>
  </si>
  <si>
    <t>NOVALAC LT TRANS+ 800G POWD BX1 M24 FR</t>
  </si>
  <si>
    <t>NOVALAC RIZ 800G 1PDE FR</t>
  </si>
  <si>
    <t>NOVALAC LT HYDRA 6.5G POWD SC10 FR</t>
  </si>
  <si>
    <t>PHYTOXIL 133ML SYR BT1 FR</t>
  </si>
  <si>
    <t>PHYSIOMER MICRO DI 1.035G/+ NASSP BT1 FR (micro diffusion)</t>
  </si>
  <si>
    <t>NOVALAC LT S1 800G POWD BX1 NF M24 FR</t>
  </si>
  <si>
    <t>PHYSIOMER STOP VIRUS 20ML SPRAY BT1 FR</t>
  </si>
  <si>
    <t>ENZYMATICA_Lund</t>
  </si>
  <si>
    <t>GELANTISTAX 1.25G/100G GEL TB1 M36 FR</t>
  </si>
  <si>
    <t>Beyvers_Berlin</t>
  </si>
  <si>
    <t>cosmetic</t>
  </si>
  <si>
    <t>NA</t>
  </si>
  <si>
    <t>PHYTOXIL TOUX &amp; GO 2.5G/100ML SYR BT1 FR</t>
  </si>
  <si>
    <t>EM Unither Colomiers FR</t>
  </si>
  <si>
    <t>J -</t>
  </si>
  <si>
    <t xml:space="preserve">Jours </t>
  </si>
  <si>
    <t xml:space="preserve">commentaires </t>
  </si>
  <si>
    <t>Jours restants</t>
  </si>
  <si>
    <t xml:space="preserve">Component to be change </t>
  </si>
  <si>
    <t xml:space="preserve">Statut </t>
  </si>
  <si>
    <t>DELPHARM_Quetigny</t>
  </si>
  <si>
    <t>drug</t>
  </si>
  <si>
    <t>EM Quetigny</t>
  </si>
  <si>
    <t>DELPHARM_Reims</t>
  </si>
  <si>
    <t xml:space="preserve">Marguerite </t>
  </si>
  <si>
    <t>KOELN</t>
  </si>
  <si>
    <t xml:space="preserve">Marie Noelle </t>
  </si>
  <si>
    <t>Launching</t>
  </si>
  <si>
    <t>PHARMATIS</t>
  </si>
  <si>
    <t xml:space="preserve">EPP Pragues </t>
  </si>
  <si>
    <t>LISIEUX</t>
  </si>
  <si>
    <t xml:space="preserve">LISIEUX </t>
  </si>
  <si>
    <t>Market artwork realisation</t>
  </si>
  <si>
    <t>DOLIPRANE 1G TAB BL2X4 NF FR</t>
  </si>
  <si>
    <t>VERESEGYHAZ</t>
  </si>
  <si>
    <t>EPP MADRID</t>
  </si>
  <si>
    <t>AMILLY</t>
  </si>
  <si>
    <t>Plant logistic information</t>
  </si>
  <si>
    <t>SCOPPITO</t>
  </si>
  <si>
    <t>UNITHER_COLOMIERS</t>
  </si>
  <si>
    <t>EPP COLOMIERS</t>
  </si>
  <si>
    <t>TOURS</t>
  </si>
  <si>
    <t>FAREVA-IDA_REGGELLO</t>
  </si>
  <si>
    <t>MAXILASE 40KIU/+ SYR BT1 NF FR</t>
  </si>
  <si>
    <t>COMPIEGNE</t>
  </si>
  <si>
    <t>MAALOX ME SS CIT 460MG/+ SUSP SC20 FR</t>
  </si>
  <si>
    <t>ORIGGIO</t>
  </si>
  <si>
    <t>Box/Leaflet</t>
  </si>
  <si>
    <t>EUROPHARTECH_LEMPDES</t>
  </si>
  <si>
    <t>RECIPHARM_Holmes Chapel</t>
  </si>
  <si>
    <t>EM HOLMES CHAPEL</t>
  </si>
  <si>
    <t>Demande Lisieux de finir 31/03</t>
  </si>
  <si>
    <t>MAALOX ME FRTS RGES 460MG/+ SUSP SC20 FR</t>
  </si>
  <si>
    <t>LYSOPAINE 20-1.5MG LOZE TB2X18 M24 FR</t>
  </si>
  <si>
    <t>Market regulatory validation</t>
  </si>
  <si>
    <t>AMBARES</t>
  </si>
  <si>
    <t>MAALOX REFLUX 500MG/+ SUSP SK12 FR</t>
  </si>
  <si>
    <t>Next Pharma _ Waltrop</t>
  </si>
  <si>
    <t>Advent_Prague</t>
  </si>
  <si>
    <t>Leaflet</t>
  </si>
  <si>
    <t>bakc up du 599518 de Lisieux</t>
  </si>
  <si>
    <t>Backup de Lisieux / 62721</t>
  </si>
  <si>
    <t xml:space="preserve">[ARP] Back-up 599753 etui et notice market </t>
  </si>
  <si>
    <t>Backup de Lisieux / 648448</t>
  </si>
  <si>
    <t>[ARP] Back-up 738904
Changement de raison sociale</t>
  </si>
  <si>
    <t>[ARP] Back-up 738700
Changement de raison sociale</t>
  </si>
  <si>
    <t>[ARP] Back-up 738701
Changement de raison sociale</t>
  </si>
  <si>
    <t>MAALOX ME MENTHE 8.75G/+ SUSP BT1 FR</t>
  </si>
  <si>
    <t>NOVANUIT TA IR VITA TABCO BL3X10 NF</t>
  </si>
  <si>
    <t>NOVANUIT TA IR VITA TABCO 2BL3X10 NF FR</t>
  </si>
  <si>
    <t>DOLIPRANE 1000 MG 8 SACHETS FR</t>
  </si>
  <si>
    <t>Lisieux</t>
  </si>
  <si>
    <t>DOLIPRANE 500MG 12 SACHETS FR</t>
  </si>
  <si>
    <t>DOLIPRANE 300MG 12 SACHETS FR</t>
  </si>
  <si>
    <t>DOLIPRANE 100MG 12 SACHETS FR</t>
  </si>
  <si>
    <t>DOLIPRANE 200MG 12 SACHETS FR</t>
  </si>
  <si>
    <t>DOLIPRANE 150MG 12 SACHETS FR</t>
  </si>
  <si>
    <t>MAGNE B6 470-5MG TABSC BL5X10 FR</t>
  </si>
  <si>
    <t>MAGNE B6 470-5MG TABSC BL3X20 FR</t>
  </si>
  <si>
    <t>Passage du braille 2 -&gt; 3 lignes pour avoir la même découpe avec Lisieux chez le fournisseur d'étui</t>
  </si>
  <si>
    <t>TOPLEXIL 49.5MG/+ SYR BT1 FR</t>
  </si>
  <si>
    <t>Plant final transmission</t>
  </si>
  <si>
    <t>MAGNE VIE B6 100-10MG TABCO BL6X20 FR</t>
  </si>
  <si>
    <t>Modification of storage condition_x000D_
"Info-tri" requirements update</t>
  </si>
  <si>
    <t>MAGNE VIE B6 100-10MG TABSC BL3X20 FR</t>
  </si>
  <si>
    <t>DOLIPRANE 1G TAB BL2X4 NF FR (555578)</t>
  </si>
  <si>
    <t>DOLIPRANE 1G TAB BL2X4 NF FR (312161)</t>
  </si>
  <si>
    <t>IPRAALOX 20MG TABEC BL2X7 FR</t>
  </si>
  <si>
    <t>IPRAALOX 20MG TABEC BL7 FR</t>
  </si>
  <si>
    <t>MAALOX ME MENTHE 8.75G/+ SUSP BT1 M36 FR</t>
  </si>
  <si>
    <t>Label</t>
  </si>
  <si>
    <t>Plant artwork realisation</t>
  </si>
  <si>
    <t>Foil</t>
  </si>
  <si>
    <t>Market final print proof</t>
  </si>
  <si>
    <t>Plant ready to print</t>
  </si>
  <si>
    <t xml:space="preserve">Ne pas lancer le folder </t>
  </si>
  <si>
    <t>ouvrir un folder</t>
  </si>
  <si>
    <t>Folder non ouvert</t>
  </si>
  <si>
    <t>En attente</t>
  </si>
  <si>
    <t>Arret de com</t>
  </si>
  <si>
    <t>NOS PRIORITES</t>
  </si>
  <si>
    <t>Folder Code</t>
  </si>
  <si>
    <t xml:space="preserve"> Global Folder </t>
  </si>
  <si>
    <t xml:space="preserve"> Plant partner</t>
  </si>
  <si>
    <t xml:space="preserve">Major Plant </t>
  </si>
  <si>
    <t>GMID</t>
  </si>
  <si>
    <t>GF Change Type 1</t>
  </si>
  <si>
    <t>GF Reason For Change</t>
  </si>
  <si>
    <t>PM</t>
  </si>
  <si>
    <t>CD</t>
  </si>
  <si>
    <t>Jour avt Validat°</t>
  </si>
  <si>
    <t>FM Current Step Name</t>
  </si>
  <si>
    <t>4182973</t>
  </si>
  <si>
    <t>LISIEUX - FRANCE</t>
  </si>
  <si>
    <t>779918</t>
  </si>
  <si>
    <t>B - Technical Change (technical modification, backup site or line, ...)</t>
  </si>
  <si>
    <t>Modification plan technique</t>
  </si>
  <si>
    <t>Complex</t>
  </si>
  <si>
    <t>Market native transmission</t>
  </si>
  <si>
    <t>4182962</t>
  </si>
  <si>
    <t>779919</t>
  </si>
  <si>
    <t>4182963</t>
  </si>
  <si>
    <t>779920</t>
  </si>
  <si>
    <t>4182964</t>
  </si>
  <si>
    <t>779921</t>
  </si>
  <si>
    <t>4182972</t>
  </si>
  <si>
    <t>779923</t>
  </si>
  <si>
    <t>4182965</t>
  </si>
  <si>
    <t>779922</t>
  </si>
  <si>
    <t>Market final transmission</t>
  </si>
  <si>
    <t>4198459</t>
  </si>
  <si>
    <t>EM CHC US</t>
  </si>
  <si>
    <t>838524</t>
  </si>
  <si>
    <t>A - Regulatory Change (labeling, shelf life, language change, address, ...)</t>
  </si>
  <si>
    <t>New product Launch / septembre 2022 for France CHC Market_x000D_
_x000D_
+ Info tri requirements update</t>
  </si>
  <si>
    <t>4198458</t>
  </si>
  <si>
    <t>4195275</t>
  </si>
  <si>
    <t>EM CHC FKT (not connected plant)</t>
  </si>
  <si>
    <t>EM CHC EUROPE</t>
  </si>
  <si>
    <t>777371</t>
  </si>
  <si>
    <t>Text modification at the request of the legal manufacturer</t>
  </si>
  <si>
    <t>Legal Manufacturer Validation</t>
  </si>
  <si>
    <t>4201851</t>
  </si>
  <si>
    <t>761133</t>
  </si>
  <si>
    <t>Retrait de la mention "nouvelle formule"_x000D_
"Info-tri" requirements update</t>
  </si>
  <si>
    <t>Plant technical validation</t>
  </si>
  <si>
    <t>4203640</t>
  </si>
  <si>
    <t>64883</t>
  </si>
  <si>
    <t>HASR misuse</t>
  </si>
  <si>
    <t>4203641</t>
  </si>
  <si>
    <t>64867</t>
  </si>
  <si>
    <t>4203659</t>
  </si>
  <si>
    <t>628657</t>
  </si>
  <si>
    <t>4203661</t>
  </si>
  <si>
    <t>628656</t>
  </si>
  <si>
    <t>4203669</t>
  </si>
  <si>
    <t>508513</t>
  </si>
  <si>
    <t>4203662</t>
  </si>
  <si>
    <t>Cologne</t>
  </si>
  <si>
    <t>KOELN GERMANY</t>
  </si>
  <si>
    <t>634974</t>
  </si>
  <si>
    <t>4204073</t>
  </si>
  <si>
    <t>annexes à modifier  (sans le colorant azoïque).</t>
  </si>
  <si>
    <t>4203668</t>
  </si>
  <si>
    <t>510184</t>
  </si>
  <si>
    <t>4203333</t>
  </si>
  <si>
    <t>Amilly</t>
  </si>
  <si>
    <t>AMILLY  PHARMA</t>
  </si>
  <si>
    <t>189002</t>
  </si>
  <si>
    <t>Change(s) in the Summary of Product Characteristics, Labelling or Package Leaflet due to new quality, preclinical, clinical or pharmacovigilance data.</t>
  </si>
  <si>
    <t>189008</t>
  </si>
  <si>
    <t>193467</t>
  </si>
  <si>
    <t>4203334</t>
  </si>
  <si>
    <t>188990</t>
  </si>
  <si>
    <t>Change(s) in the Summary of Product Characteristics, Labelling or Package Leaflet due to new quality, preclinical, clinical or pharmacovigilance data</t>
  </si>
  <si>
    <t>188997</t>
  </si>
  <si>
    <t>4197626</t>
  </si>
  <si>
    <t>189011</t>
  </si>
  <si>
    <t>4197625</t>
  </si>
  <si>
    <t>189024</t>
  </si>
  <si>
    <t>4199269</t>
  </si>
  <si>
    <t>Veres</t>
  </si>
  <si>
    <t>822891</t>
  </si>
  <si>
    <t>4191895</t>
  </si>
  <si>
    <t xml:space="preserve">Compiegne (Coltramyl,Cortancyl,Ikorel,Kardegic,Rulid,Lanzor,Lepticur,Rythmodan, Diantalvic) </t>
  </si>
  <si>
    <t>312027</t>
  </si>
  <si>
    <t>4202666</t>
  </si>
  <si>
    <t>Modification graphisme del'aluminium pour ¿viter risque d'erreur medicamenteuse</t>
  </si>
  <si>
    <t>4195035</t>
  </si>
  <si>
    <t>Tours</t>
  </si>
  <si>
    <t>TOURS  TN</t>
  </si>
  <si>
    <t>242615</t>
  </si>
  <si>
    <t>FR-Labelling change_Notif 61(3)</t>
  </si>
  <si>
    <t>4201927</t>
  </si>
  <si>
    <t>Origgio</t>
  </si>
  <si>
    <t>ORIGGIO - ITALY</t>
  </si>
  <si>
    <t>355789</t>
  </si>
  <si>
    <t>Manufacturer site name change</t>
  </si>
  <si>
    <t>4201926</t>
  </si>
  <si>
    <t>4201928</t>
  </si>
  <si>
    <t>640236</t>
  </si>
  <si>
    <t>4201929</t>
  </si>
  <si>
    <t>271328</t>
  </si>
  <si>
    <t>4201930</t>
  </si>
  <si>
    <t>4197856</t>
  </si>
  <si>
    <t>769943</t>
  </si>
  <si>
    <t>"Info-tri" requirements update</t>
  </si>
  <si>
    <t>4201450</t>
  </si>
  <si>
    <t>774528</t>
  </si>
  <si>
    <t>4195976</t>
  </si>
  <si>
    <t>793223</t>
  </si>
  <si>
    <t>4195943</t>
  </si>
  <si>
    <t>4197710</t>
  </si>
  <si>
    <t>758421</t>
  </si>
  <si>
    <t>4196461</t>
  </si>
  <si>
    <t>EM CHC GTY (not connected plant)</t>
  </si>
  <si>
    <t>207858</t>
  </si>
  <si>
    <t>516813</t>
  </si>
  <si>
    <t>4196470</t>
  </si>
  <si>
    <t>207852</t>
  </si>
  <si>
    <t>516825</t>
  </si>
  <si>
    <t>4196459</t>
  </si>
  <si>
    <t>207851</t>
  </si>
  <si>
    <t>516819</t>
  </si>
  <si>
    <t>4196672</t>
  </si>
  <si>
    <t>196862</t>
  </si>
  <si>
    <t>4195963</t>
  </si>
  <si>
    <t>783899</t>
  </si>
  <si>
    <t>4196674</t>
  </si>
  <si>
    <t>755077</t>
  </si>
  <si>
    <t>4196688</t>
  </si>
  <si>
    <t>755079</t>
  </si>
  <si>
    <t>4196673</t>
  </si>
  <si>
    <t>4198692</t>
  </si>
  <si>
    <t>752422</t>
  </si>
  <si>
    <t>4201456</t>
  </si>
  <si>
    <t>196863</t>
  </si>
  <si>
    <t>4200091</t>
  </si>
  <si>
    <t>676431</t>
  </si>
  <si>
    <t>4200092</t>
  </si>
  <si>
    <t>676432</t>
  </si>
  <si>
    <t>4200088</t>
  </si>
  <si>
    <t>745925</t>
  </si>
  <si>
    <t>4195975</t>
  </si>
  <si>
    <t>4197815</t>
  </si>
  <si>
    <t>758640</t>
  </si>
  <si>
    <t>"Info-tri" requirements update _x000D_
modification requested by marketing dpt</t>
  </si>
  <si>
    <t>4200098</t>
  </si>
  <si>
    <t>EM CHC Unither Colomiers FR</t>
  </si>
  <si>
    <t>792633</t>
  </si>
  <si>
    <t>4196689</t>
  </si>
  <si>
    <t>597725</t>
  </si>
  <si>
    <t>4200097</t>
  </si>
  <si>
    <t>636618</t>
  </si>
  <si>
    <t>4203898</t>
  </si>
  <si>
    <t>Rzeszow</t>
  </si>
  <si>
    <t>RZESZOW (Poland)</t>
  </si>
  <si>
    <t>797072</t>
  </si>
  <si>
    <t>4201644</t>
  </si>
  <si>
    <t>372132</t>
  </si>
  <si>
    <t>CCDS update related to the adverse reactions</t>
  </si>
  <si>
    <t>372133</t>
  </si>
  <si>
    <t>4185398</t>
  </si>
  <si>
    <t>Changement taille etui et notice _x000D_
Mise a jour des marquages info tri (Loi Agec)</t>
  </si>
  <si>
    <t>4202311</t>
  </si>
  <si>
    <t>EM CHC Famar Madrid ES</t>
  </si>
  <si>
    <t>400316</t>
  </si>
  <si>
    <t>4198139</t>
  </si>
  <si>
    <t>4200817</t>
  </si>
  <si>
    <t>4200819</t>
  </si>
  <si>
    <t>4200820</t>
  </si>
  <si>
    <t>4200823</t>
  </si>
  <si>
    <t>4200816</t>
  </si>
  <si>
    <t>4200821</t>
  </si>
  <si>
    <t>4199657</t>
  </si>
  <si>
    <t>4199747</t>
  </si>
  <si>
    <t>4202640</t>
  </si>
  <si>
    <t>188081</t>
  </si>
  <si>
    <t>4199896</t>
  </si>
  <si>
    <t>Market final proof reading</t>
  </si>
  <si>
    <t>4202313</t>
  </si>
  <si>
    <t>EM CHC Recipharm Holmes Chapel UK</t>
  </si>
  <si>
    <t>722211</t>
  </si>
  <si>
    <t>4202971</t>
  </si>
  <si>
    <t>4203151</t>
  </si>
  <si>
    <t>"Info tri" requirements update</t>
  </si>
  <si>
    <t>4203002</t>
  </si>
  <si>
    <t>599753</t>
  </si>
  <si>
    <t>4202917</t>
  </si>
  <si>
    <t>648448</t>
  </si>
  <si>
    <t>4201712</t>
  </si>
  <si>
    <t>COMPIEGNE - FRANCE</t>
  </si>
  <si>
    <t>136895</t>
  </si>
  <si>
    <t>4200228</t>
  </si>
  <si>
    <t>600085</t>
  </si>
  <si>
    <t>4203149</t>
  </si>
  <si>
    <t>245325</t>
  </si>
  <si>
    <t>4198727</t>
  </si>
  <si>
    <t>62304</t>
  </si>
  <si>
    <t>4198806</t>
  </si>
  <si>
    <t>62264</t>
  </si>
  <si>
    <t>4198812</t>
  </si>
  <si>
    <t>62314</t>
  </si>
  <si>
    <t>4199762</t>
  </si>
  <si>
    <t>62375</t>
  </si>
  <si>
    <t>4203000</t>
  </si>
  <si>
    <t>738904</t>
  </si>
  <si>
    <t>4200165</t>
  </si>
  <si>
    <t>Scoppito</t>
  </si>
  <si>
    <t>SCOPPITO - ITALY</t>
  </si>
  <si>
    <t>496903</t>
  </si>
  <si>
    <t>4198722</t>
  </si>
  <si>
    <t>62256</t>
  </si>
  <si>
    <t>4199998</t>
  </si>
  <si>
    <t>436431</t>
  </si>
  <si>
    <t>4199891</t>
  </si>
  <si>
    <t>628396</t>
  </si>
  <si>
    <t>4200210</t>
  </si>
  <si>
    <t>4200209</t>
  </si>
  <si>
    <t>263106</t>
  </si>
  <si>
    <t>4199765</t>
  </si>
  <si>
    <t>551369</t>
  </si>
  <si>
    <t>4199748</t>
  </si>
  <si>
    <t>4198856</t>
  </si>
  <si>
    <t>EM CHC IDA Reggelo IT</t>
  </si>
  <si>
    <t>652099</t>
  </si>
  <si>
    <t>4201717</t>
  </si>
  <si>
    <t>4199805</t>
  </si>
  <si>
    <t>63551</t>
  </si>
  <si>
    <t>4199880</t>
  </si>
  <si>
    <t>EM CHC Delpharm Reims FR</t>
  </si>
  <si>
    <t>651612</t>
  </si>
  <si>
    <t>4199883</t>
  </si>
  <si>
    <t>651591</t>
  </si>
  <si>
    <t>4200250</t>
  </si>
  <si>
    <t>738701</t>
  </si>
  <si>
    <t>4200237</t>
  </si>
  <si>
    <t>738700</t>
  </si>
  <si>
    <t>4200434</t>
  </si>
  <si>
    <t>790921</t>
  </si>
  <si>
    <t>4199800</t>
  </si>
  <si>
    <t>292037</t>
  </si>
  <si>
    <t>4199526</t>
  </si>
  <si>
    <t>4201958</t>
  </si>
  <si>
    <t>805070</t>
  </si>
  <si>
    <t>4199890</t>
  </si>
  <si>
    <t>222010</t>
  </si>
  <si>
    <t>4199972</t>
  </si>
  <si>
    <t>436397</t>
  </si>
  <si>
    <t>4198846</t>
  </si>
  <si>
    <t>693844</t>
  </si>
  <si>
    <t>4202300</t>
  </si>
  <si>
    <t>4201957</t>
  </si>
  <si>
    <t>651607</t>
  </si>
  <si>
    <t>4202633</t>
  </si>
  <si>
    <t>36740</t>
  </si>
  <si>
    <t>4199899</t>
  </si>
  <si>
    <t>436395</t>
  </si>
  <si>
    <t>4200099</t>
  </si>
  <si>
    <t>496925</t>
  </si>
  <si>
    <t>4198983</t>
  </si>
  <si>
    <t>652677</t>
  </si>
  <si>
    <t>Plant final transmission  (Regional)</t>
  </si>
  <si>
    <t>4203799</t>
  </si>
  <si>
    <t>554584</t>
  </si>
  <si>
    <t>4198847</t>
  </si>
  <si>
    <t>4198848</t>
  </si>
  <si>
    <t>242616</t>
  </si>
  <si>
    <t>4198817</t>
  </si>
  <si>
    <t>4198824</t>
  </si>
  <si>
    <t>4199803</t>
  </si>
  <si>
    <t>599768</t>
  </si>
  <si>
    <t>4198852</t>
  </si>
  <si>
    <t>EM CHC Delpharm Quetigny FR</t>
  </si>
  <si>
    <t>592439</t>
  </si>
  <si>
    <t>4202319</t>
  </si>
  <si>
    <t>4202318</t>
  </si>
  <si>
    <t>4202970</t>
  </si>
  <si>
    <t>4202996</t>
  </si>
  <si>
    <t>4203001</t>
  </si>
  <si>
    <t>4203747</t>
  </si>
  <si>
    <t>4203748</t>
  </si>
  <si>
    <t>4198849</t>
  </si>
  <si>
    <t>651022</t>
  </si>
  <si>
    <t>4198850</t>
  </si>
  <si>
    <t>651625</t>
  </si>
  <si>
    <t>4199894</t>
  </si>
  <si>
    <t>EM CHC Zentiva Prague CZ</t>
  </si>
  <si>
    <t>725817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</si>
</sst>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\/mm\/yyyy"/>
    <numFmt numFmtId="166" formatCode="dd\/mm\/yyyy\ hh\:mm\:ss"/>
  </numFmts>
  <fonts count="3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333333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0"/>
      <name val="Arial"/>
      <family val="2"/>
    </font>
    <font>
      <sz val="9"/>
      <color rgb="FF333333"/>
      <name val="Arial"/>
    </font>
    <font>
      <u/>
      <sz val="16"/>
      <color rgb="FF333333"/>
      <name val="Arial"/>
    </font>
    <font>
      <b/>
      <sz val="12"/>
      <color rgb="FF333333"/>
      <name val="Arial"/>
    </font>
    <font>
      <b/>
      <sz val="9"/>
      <color rgb="FFFFFFFF"/>
      <name val="Arial"/>
    </font>
    <font>
      <b/>
      <sz val="11"/>
      <color rgb="FFFFFFFF"/>
      <name val="Arial"/>
    </font>
    <font>
      <b/>
      <sz val="11"/>
      <color rgb="FFFFC342"/>
      <name val="Arial"/>
    </font>
    <font>
      <b/>
      <sz val="10"/>
      <color rgb="FFFF6500"/>
      <name val="Arial"/>
    </font>
    <font>
      <b/>
      <sz val="10"/>
      <color rgb="FF000000"/>
      <name val="Arial"/>
    </font>
    <font>
      <sz val="9"/>
      <color rgb="FF00FF00"/>
      <name val="Arial"/>
    </font>
    <font>
      <b/>
      <sz val="9"/>
      <color rgb="FF333333"/>
      <name val="Arial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gradientFill degree="90">
        <stop position="0">
          <color theme="0" tint="-0.34900967436750391"/>
        </stop>
        <stop position="1">
          <color theme="0" tint="-0.1490218817712943"/>
        </stop>
      </gradientFill>
    </fill>
    <fill>
      <patternFill patternType="solid">
        <fgColor theme="0"/>
        <bgColor theme="6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949694"/>
        <bgColor rgb="FFFFFFFF"/>
      </patternFill>
    </fill>
    <fill>
      <patternFill patternType="solid">
        <fgColor rgb="FFFFC342"/>
        <bgColor rgb="FFFFFFFF"/>
      </patternFill>
    </fill>
  </fills>
  <borders count="13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</borders>
  <cellStyleXfs count="3">
    <xf numFmtId="0" fontId="0" fillId="0" borderId="0"/>
    <xf numFmtId="0" fontId="14" fillId="8" borderId="0"/>
    <xf numFmtId="43" fontId="18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3" fontId="5" fillId="5" borderId="3" xfId="0" applyNumberFormat="1" applyFont="1" applyFill="1" applyBorder="1" applyAlignment="1">
      <alignment horizontal="center" vertical="center" wrapText="1"/>
    </xf>
    <xf numFmtId="1" fontId="0" fillId="3" borderId="2" xfId="0" applyNumberFormat="1" applyFill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/>
    </xf>
    <xf numFmtId="0" fontId="0" fillId="3" borderId="2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3" fontId="10" fillId="7" borderId="7" xfId="0" applyNumberFormat="1" applyFont="1" applyFill="1" applyBorder="1" applyAlignment="1">
      <alignment horizontal="center" vertical="center" wrapText="1"/>
    </xf>
    <xf numFmtId="1" fontId="10" fillId="7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1" fontId="4" fillId="0" borderId="2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wrapText="1"/>
    </xf>
    <xf numFmtId="14" fontId="3" fillId="0" borderId="3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4" fontId="0" fillId="3" borderId="2" xfId="0" applyNumberFormat="1" applyFill="1" applyBorder="1" applyAlignment="1">
      <alignment horizontal="left" vertical="center"/>
    </xf>
    <xf numFmtId="3" fontId="5" fillId="2" borderId="3" xfId="0" applyNumberFormat="1" applyFont="1" applyFill="1" applyBorder="1" applyAlignment="1">
      <alignment horizontal="center" vertical="center" wrapText="1"/>
    </xf>
    <xf numFmtId="0" fontId="14" fillId="9" borderId="9" xfId="1" applyFill="1" applyBorder="1" applyAlignment="1">
      <alignment horizontal="center"/>
    </xf>
    <xf numFmtId="0" fontId="14" fillId="9" borderId="8" xfId="1" applyFill="1" applyBorder="1"/>
    <xf numFmtId="0" fontId="0" fillId="3" borderId="4" xfId="0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1" fontId="1" fillId="6" borderId="2" xfId="0" applyNumberFormat="1" applyFont="1" applyFill="1" applyBorder="1" applyAlignment="1">
      <alignment horizontal="center" vertical="center"/>
    </xf>
    <xf numFmtId="3" fontId="15" fillId="6" borderId="3" xfId="0" applyNumberFormat="1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0" xfId="0" applyFont="1" applyFill="1"/>
    <xf numFmtId="1" fontId="16" fillId="0" borderId="0" xfId="0" applyNumberFormat="1" applyFont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/>
    </xf>
    <xf numFmtId="0" fontId="4" fillId="10" borderId="2" xfId="0" applyFont="1" applyFill="1" applyBorder="1" applyAlignment="1">
      <alignment horizontal="left" vertical="center"/>
    </xf>
    <xf numFmtId="14" fontId="0" fillId="0" borderId="2" xfId="0" applyNumberFormat="1" applyBorder="1" applyAlignment="1">
      <alignment horizontal="left" vertical="center"/>
    </xf>
    <xf numFmtId="0" fontId="1" fillId="6" borderId="3" xfId="0" applyFont="1" applyFill="1" applyBorder="1" applyAlignment="1">
      <alignment horizontal="left" vertical="center"/>
    </xf>
    <xf numFmtId="49" fontId="17" fillId="11" borderId="2" xfId="0" applyNumberFormat="1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49" fontId="19" fillId="11" borderId="2" xfId="0" applyNumberFormat="1" applyFont="1" applyFill="1" applyBorder="1" applyAlignment="1">
      <alignment horizontal="left" vertical="center"/>
    </xf>
    <xf numFmtId="1" fontId="1" fillId="6" borderId="3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1" fontId="9" fillId="12" borderId="2" xfId="0" applyNumberFormat="1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left" vertical="center"/>
    </xf>
    <xf numFmtId="0" fontId="0" fillId="12" borderId="2" xfId="0" applyFill="1" applyBorder="1" applyAlignment="1">
      <alignment horizontal="left" vertical="center"/>
    </xf>
    <xf numFmtId="0" fontId="0" fillId="12" borderId="2" xfId="0" applyFill="1" applyBorder="1" applyAlignment="1">
      <alignment horizontal="center" vertical="center"/>
    </xf>
    <xf numFmtId="14" fontId="0" fillId="12" borderId="2" xfId="0" applyNumberFormat="1" applyFill="1" applyBorder="1" applyAlignment="1">
      <alignment horizontal="left" vertical="center"/>
    </xf>
    <xf numFmtId="49" fontId="19" fillId="13" borderId="2" xfId="0" applyNumberFormat="1" applyFont="1" applyFill="1" applyBorder="1" applyAlignment="1">
      <alignment horizontal="left" vertical="center"/>
    </xf>
    <xf numFmtId="0" fontId="0" fillId="12" borderId="0" xfId="0" applyFill="1"/>
    <xf numFmtId="1" fontId="4" fillId="12" borderId="2" xfId="0" applyNumberFormat="1" applyFont="1" applyFill="1" applyBorder="1" applyAlignment="1">
      <alignment horizontal="center" vertical="center"/>
    </xf>
    <xf numFmtId="0" fontId="2" fillId="12" borderId="2" xfId="0" applyFont="1" applyFill="1" applyBorder="1"/>
    <xf numFmtId="0" fontId="21" fillId="15" borderId="2" xfId="0" applyFont="1" applyFill="1" applyBorder="1" applyAlignment="1">
      <alignment horizontal="left" vertical="center"/>
    </xf>
    <xf numFmtId="0" fontId="21" fillId="15" borderId="2" xfId="2" applyNumberFormat="1" applyFont="1" applyFill="1" applyBorder="1" applyAlignment="1">
      <alignment horizontal="left" vertical="center"/>
    </xf>
    <xf numFmtId="14" fontId="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14" borderId="0" xfId="0" applyFont="1" applyFill="1" applyAlignment="1">
      <alignment horizontal="center" vertical="center" wrapText="1"/>
    </xf>
    <xf numFmtId="0" fontId="23" fillId="14" borderId="0" xfId="0" applyFont="1" applyFill="1" applyAlignment="1">
      <alignment horizontal="left" vertical="center" wrapText="1"/>
    </xf>
    <xf numFmtId="0" fontId="23" fillId="16" borderId="0" xfId="0" applyFont="1" applyFill="1" applyAlignment="1">
      <alignment horizontal="right" vertical="center" wrapText="1"/>
    </xf>
    <xf numFmtId="0" fontId="23" fillId="16" borderId="0" xfId="0" applyFont="1" applyFill="1" applyAlignment="1">
      <alignment horizontal="left" vertical="center" wrapText="1"/>
    </xf>
    <xf numFmtId="3" fontId="2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14" fillId="0" borderId="2" xfId="1" applyFill="1" applyBorder="1"/>
    <xf numFmtId="3" fontId="1" fillId="6" borderId="3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" fontId="0" fillId="12" borderId="2" xfId="0" applyNumberFormat="1" applyFill="1" applyBorder="1" applyAlignment="1">
      <alignment horizontal="center" vertical="center"/>
    </xf>
    <xf numFmtId="1" fontId="4" fillId="12" borderId="3" xfId="0" applyNumberFormat="1" applyFont="1" applyFill="1" applyBorder="1" applyAlignment="1">
      <alignment horizontal="center" vertical="center"/>
    </xf>
    <xf numFmtId="3" fontId="5" fillId="12" borderId="3" xfId="0" applyNumberFormat="1" applyFont="1" applyFill="1" applyBorder="1" applyAlignment="1">
      <alignment horizontal="center" vertical="center" wrapText="1"/>
    </xf>
    <xf numFmtId="0" fontId="21" fillId="12" borderId="2" xfId="2" applyNumberFormat="1" applyFont="1" applyFill="1" applyBorder="1" applyAlignment="1">
      <alignment horizontal="left" vertical="center"/>
    </xf>
    <xf numFmtId="0" fontId="2" fillId="12" borderId="2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center" wrapText="1"/>
    </xf>
    <xf numFmtId="14" fontId="1" fillId="6" borderId="2" xfId="0" applyNumberFormat="1" applyFont="1" applyFill="1" applyBorder="1" applyAlignment="1">
      <alignment horizontal="left" vertical="center"/>
    </xf>
    <xf numFmtId="49" fontId="17" fillId="0" borderId="2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/>
    </xf>
    <xf numFmtId="1" fontId="0" fillId="0" borderId="2" xfId="0" applyNumberForma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0" fillId="17" borderId="2" xfId="0" applyFill="1" applyBorder="1" applyAlignment="1">
      <alignment horizontal="left" vertical="center"/>
    </xf>
    <xf numFmtId="1" fontId="4" fillId="17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25" fillId="6" borderId="2" xfId="0" applyFont="1" applyFill="1" applyBorder="1" applyAlignment="1">
      <alignment horizontal="left" vertical="center" wrapText="1"/>
    </xf>
    <xf numFmtId="1" fontId="20" fillId="6" borderId="2" xfId="0" applyNumberFormat="1" applyFont="1" applyFill="1" applyBorder="1" applyAlignment="1">
      <alignment horizontal="center" vertical="center"/>
    </xf>
    <xf numFmtId="1" fontId="20" fillId="6" borderId="3" xfId="0" applyNumberFormat="1" applyFont="1" applyFill="1" applyBorder="1" applyAlignment="1">
      <alignment horizontal="center" vertical="center"/>
    </xf>
    <xf numFmtId="3" fontId="20" fillId="6" borderId="3" xfId="0" applyNumberFormat="1" applyFont="1" applyFill="1" applyBorder="1" applyAlignment="1">
      <alignment horizontal="center" vertical="center" wrapText="1"/>
    </xf>
    <xf numFmtId="0" fontId="20" fillId="6" borderId="2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0" xfId="0" applyFont="1" applyFill="1"/>
    <xf numFmtId="1" fontId="4" fillId="0" borderId="3" xfId="0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/>
    </xf>
    <xf numFmtId="3" fontId="6" fillId="0" borderId="3" xfId="0" applyNumberFormat="1" applyFont="1" applyFill="1" applyBorder="1" applyAlignment="1">
      <alignment horizontal="center" vertical="center" wrapText="1"/>
    </xf>
    <xf numFmtId="49" fontId="26" fillId="6" borderId="3" xfId="0" applyNumberFormat="1" applyFont="1" applyFill="1" applyBorder="1" applyAlignment="1">
      <alignment horizontal="left"/>
    </xf>
    <xf numFmtId="1" fontId="1" fillId="6" borderId="2" xfId="0" applyNumberFormat="1" applyFont="1" applyFill="1" applyBorder="1" applyAlignment="1">
      <alignment horizontal="center"/>
    </xf>
    <xf numFmtId="1" fontId="4" fillId="18" borderId="2" xfId="0" applyNumberFormat="1" applyFont="1" applyFill="1" applyBorder="1" applyAlignment="1">
      <alignment horizontal="center" vertical="center"/>
    </xf>
    <xf numFmtId="1" fontId="4" fillId="18" borderId="3" xfId="0" applyNumberFormat="1" applyFont="1" applyFill="1" applyBorder="1" applyAlignment="1">
      <alignment horizontal="center" vertical="center"/>
    </xf>
    <xf numFmtId="3" fontId="5" fillId="18" borderId="3" xfId="0" applyNumberFormat="1" applyFont="1" applyFill="1" applyBorder="1" applyAlignment="1">
      <alignment horizontal="center" vertical="center" wrapText="1"/>
    </xf>
    <xf numFmtId="3" fontId="6" fillId="18" borderId="3" xfId="0" applyNumberFormat="1" applyFont="1" applyFill="1" applyBorder="1" applyAlignment="1">
      <alignment horizontal="center" vertical="center" wrapText="1"/>
    </xf>
    <xf numFmtId="0" fontId="0" fillId="18" borderId="2" xfId="0" applyFill="1" applyBorder="1" applyAlignment="1">
      <alignment wrapText="1"/>
    </xf>
    <xf numFmtId="0" fontId="0" fillId="18" borderId="2" xfId="0" applyFill="1" applyBorder="1" applyAlignment="1">
      <alignment horizontal="left" vertical="center"/>
    </xf>
    <xf numFmtId="0" fontId="4" fillId="18" borderId="2" xfId="0" applyFont="1" applyFill="1" applyBorder="1" applyAlignment="1">
      <alignment horizontal="center" vertical="center"/>
    </xf>
    <xf numFmtId="14" fontId="0" fillId="18" borderId="2" xfId="0" applyNumberFormat="1" applyFill="1" applyBorder="1" applyAlignment="1">
      <alignment horizontal="left" vertical="center"/>
    </xf>
    <xf numFmtId="0" fontId="21" fillId="18" borderId="2" xfId="2" applyNumberFormat="1" applyFont="1" applyFill="1" applyBorder="1" applyAlignment="1">
      <alignment horizontal="left" vertical="center"/>
    </xf>
    <xf numFmtId="49" fontId="19" fillId="19" borderId="2" xfId="0" applyNumberFormat="1" applyFont="1" applyFill="1" applyBorder="1" applyAlignment="1">
      <alignment horizontal="left" vertical="center"/>
    </xf>
    <xf numFmtId="1" fontId="0" fillId="20" borderId="2" xfId="0" applyNumberFormat="1" applyFill="1" applyBorder="1" applyAlignment="1">
      <alignment horizontal="center" vertical="center"/>
    </xf>
    <xf numFmtId="1" fontId="4" fillId="20" borderId="2" xfId="0" applyNumberFormat="1" applyFont="1" applyFill="1" applyBorder="1" applyAlignment="1">
      <alignment horizontal="center"/>
    </xf>
    <xf numFmtId="1" fontId="2" fillId="20" borderId="0" xfId="0" applyNumberFormat="1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7" fillId="11" borderId="0" xfId="0" applyFont="1" applyFill="1" applyAlignment="1">
      <alignment horizontal="left"/>
    </xf>
    <xf numFmtId="49" fontId="28" fillId="11" borderId="0" xfId="0" applyNumberFormat="1" applyFont="1" applyFill="1" applyAlignment="1">
      <alignment horizontal="left" vertical="center"/>
    </xf>
    <xf numFmtId="166" fontId="29" fillId="11" borderId="0" xfId="0" applyNumberFormat="1" applyFont="1" applyFill="1" applyAlignment="1">
      <alignment horizontal="left" vertical="center"/>
    </xf>
    <xf numFmtId="166" fontId="29" fillId="11" borderId="10" xfId="0" applyNumberFormat="1" applyFont="1" applyFill="1" applyBorder="1" applyAlignment="1">
      <alignment horizontal="left" vertical="center"/>
    </xf>
    <xf numFmtId="49" fontId="30" fillId="21" borderId="11" xfId="0" applyNumberFormat="1" applyFont="1" applyFill="1" applyBorder="1" applyAlignment="1">
      <alignment horizontal="left"/>
    </xf>
    <xf numFmtId="49" fontId="31" fillId="21" borderId="11" xfId="0" applyNumberFormat="1" applyFont="1" applyFill="1" applyBorder="1" applyAlignment="1">
      <alignment horizontal="left"/>
    </xf>
    <xf numFmtId="49" fontId="32" fillId="21" borderId="11" xfId="0" applyNumberFormat="1" applyFont="1" applyFill="1" applyBorder="1" applyAlignment="1">
      <alignment horizontal="left"/>
    </xf>
    <xf numFmtId="49" fontId="27" fillId="22" borderId="1" xfId="0" applyNumberFormat="1" applyFont="1" applyFill="1" applyBorder="1" applyAlignment="1">
      <alignment horizontal="left"/>
    </xf>
    <xf numFmtId="0" fontId="27" fillId="22" borderId="1" xfId="0" applyFont="1" applyFill="1" applyBorder="1" applyAlignment="1">
      <alignment horizontal="right"/>
    </xf>
    <xf numFmtId="164" fontId="27" fillId="22" borderId="1" xfId="0" applyNumberFormat="1" applyFont="1" applyFill="1" applyBorder="1" applyAlignment="1">
      <alignment horizontal="left"/>
    </xf>
    <xf numFmtId="0" fontId="33" fillId="23" borderId="1" xfId="0" applyFont="1" applyFill="1" applyBorder="1" applyAlignment="1">
      <alignment horizontal="center" vertical="center"/>
    </xf>
    <xf numFmtId="49" fontId="27" fillId="22" borderId="1" xfId="0" applyNumberFormat="1" applyFont="1" applyFill="1" applyBorder="1" applyAlignment="1">
      <alignment horizontal="left" vertical="center"/>
    </xf>
    <xf numFmtId="49" fontId="27" fillId="11" borderId="1" xfId="0" applyNumberFormat="1" applyFont="1" applyFill="1" applyBorder="1" applyAlignment="1">
      <alignment horizontal="left"/>
    </xf>
    <xf numFmtId="0" fontId="27" fillId="11" borderId="1" xfId="0" applyFont="1" applyFill="1" applyBorder="1" applyAlignment="1">
      <alignment horizontal="right"/>
    </xf>
    <xf numFmtId="164" fontId="27" fillId="11" borderId="1" xfId="0" applyNumberFormat="1" applyFont="1" applyFill="1" applyBorder="1" applyAlignment="1">
      <alignment horizontal="left"/>
    </xf>
    <xf numFmtId="49" fontId="27" fillId="11" borderId="1" xfId="0" applyNumberFormat="1" applyFont="1" applyFill="1" applyBorder="1" applyAlignment="1">
      <alignment horizontal="left" vertical="center"/>
    </xf>
    <xf numFmtId="49" fontId="34" fillId="24" borderId="1" xfId="0" applyNumberFormat="1" applyFont="1" applyFill="1" applyBorder="1" applyAlignment="1">
      <alignment horizontal="left" vertical="center"/>
    </xf>
    <xf numFmtId="49" fontId="33" fillId="22" borderId="1" xfId="0" applyNumberFormat="1" applyFont="1" applyFill="1" applyBorder="1" applyAlignment="1">
      <alignment horizontal="left"/>
    </xf>
    <xf numFmtId="0" fontId="27" fillId="22" borderId="1" xfId="0" applyFont="1" applyFill="1" applyBorder="1" applyAlignment="1">
      <alignment horizontal="left" wrapText="1"/>
    </xf>
    <xf numFmtId="49" fontId="33" fillId="11" borderId="1" xfId="0" applyNumberFormat="1" applyFont="1" applyFill="1" applyBorder="1" applyAlignment="1">
      <alignment horizontal="left"/>
    </xf>
    <xf numFmtId="0" fontId="27" fillId="11" borderId="1" xfId="0" applyFont="1" applyFill="1" applyBorder="1" applyAlignment="1">
      <alignment horizontal="left" wrapText="1"/>
    </xf>
    <xf numFmtId="0" fontId="35" fillId="23" borderId="1" xfId="0" applyFont="1" applyFill="1" applyBorder="1" applyAlignment="1">
      <alignment horizontal="center" vertical="center"/>
    </xf>
    <xf numFmtId="0" fontId="36" fillId="11" borderId="12" xfId="0" applyFont="1" applyFill="1" applyBorder="1" applyAlignment="1">
      <alignment horizontal="right"/>
    </xf>
    <xf numFmtId="0" fontId="36" fillId="11" borderId="12" xfId="0" applyFont="1" applyFill="1" applyBorder="1" applyAlignment="1">
      <alignment horizontal="left"/>
    </xf>
    <xf numFmtId="0" fontId="36" fillId="11" borderId="12" xfId="0" applyFont="1" applyFill="1" applyBorder="1" applyAlignment="1">
      <alignment horizontal="left" vertical="center"/>
    </xf>
  </cellXfs>
  <cellStyles count="3">
    <cellStyle name="Milliers" xfId="2" builtinId="3"/>
    <cellStyle name="Normal" xfId="0" builtinId="0"/>
    <cellStyle name="Style 2" xfId="1" xr:uid="{B1D93F1B-FD1A-462D-BD16-EC48445FCDB5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  <color rgb="FFFF6699"/>
      <color rgb="FFFAD0E8"/>
      <color rgb="FFE8E2E5"/>
      <color rgb="FFF8D2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4</xdr:row>
      <xdr:rowOff>0</xdr:rowOff>
    </xdr:from>
    <xdr:to>
      <xdr:col>5</xdr:col>
      <xdr:colOff>1333500</xdr:colOff>
      <xdr:row>6</xdr:row>
      <xdr:rowOff>38869</xdr:rowOff>
    </xdr:to>
    <xdr:pic>
      <xdr:nvPicPr>
        <xdr:cNvPr id="4" name="Image 2">
          <a:extLst>
            <a:ext uri="{FF2B5EF4-FFF2-40B4-BE49-F238E27FC236}">
              <a16:creationId xmlns:a16="http://schemas.microsoft.com/office/drawing/2014/main" id="{1EF76619-F8AB-47CF-89D0-A714914BD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0"/>
          <a:ext cx="4257675" cy="819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25494</xdr:colOff>
      <xdr:row>4</xdr:row>
      <xdr:rowOff>522786</xdr:rowOff>
    </xdr:from>
    <xdr:ext cx="242631" cy="405432"/>
    <xdr:sp macro="" textlink="$M$2">
      <xdr:nvSpPr>
        <xdr:cNvPr id="15" name="TextBox 6">
          <a:extLst>
            <a:ext uri="{FF2B5EF4-FFF2-40B4-BE49-F238E27FC236}">
              <a16:creationId xmlns:a16="http://schemas.microsoft.com/office/drawing/2014/main" id="{5E1E9044-3385-453F-B935-74B04FA14160}"/>
            </a:ext>
          </a:extLst>
        </xdr:cNvPr>
        <xdr:cNvSpPr txBox="1"/>
      </xdr:nvSpPr>
      <xdr:spPr>
        <a:xfrm>
          <a:off x="14984280" y="1248500"/>
          <a:ext cx="242631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457DC51E-10C0-477C-886D-86275E9C6BEF}" type="TxLink">
            <a:rPr lang="en-US" sz="2000" b="1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 </a:t>
          </a:fld>
          <a:endParaRPr lang="fr-CA" sz="4400" b="1">
            <a:solidFill>
              <a:srgbClr val="0070C0"/>
            </a:solidFill>
          </a:endParaRPr>
        </a:p>
      </xdr:txBody>
    </xdr:sp>
    <xdr:clientData/>
  </xdr:oneCellAnchor>
  <xdr:oneCellAnchor>
    <xdr:from>
      <xdr:col>17</xdr:col>
      <xdr:colOff>0</xdr:colOff>
      <xdr:row>4</xdr:row>
      <xdr:rowOff>477538</xdr:rowOff>
    </xdr:from>
    <xdr:ext cx="260071" cy="499304"/>
    <xdr:sp macro="" textlink="$E$7">
      <xdr:nvSpPr>
        <xdr:cNvPr id="12" name="TextBox 6">
          <a:extLst>
            <a:ext uri="{FF2B5EF4-FFF2-40B4-BE49-F238E27FC236}">
              <a16:creationId xmlns:a16="http://schemas.microsoft.com/office/drawing/2014/main" id="{A93FEE9B-733B-4E8B-856B-AFD40E6D366D}"/>
            </a:ext>
          </a:extLst>
        </xdr:cNvPr>
        <xdr:cNvSpPr txBox="1"/>
      </xdr:nvSpPr>
      <xdr:spPr>
        <a:xfrm>
          <a:off x="19512430" y="1239538"/>
          <a:ext cx="260071" cy="49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fld id="{64D86049-CAEE-4864-B235-B230DA5B1C22}" type="TxLink">
            <a:rPr lang="en-US" sz="2600" b="1" i="0" u="none" strike="noStrike">
              <a:solidFill>
                <a:srgbClr val="0070C0"/>
              </a:solidFill>
              <a:latin typeface="Calibri"/>
              <a:cs typeface="Calibri"/>
            </a:rPr>
            <a:pPr algn="ctr"/>
            <a:t> </a:t>
          </a:fld>
          <a:endParaRPr lang="fr-CA" sz="2600" b="1">
            <a:solidFill>
              <a:srgbClr val="0070C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417889</xdr:colOff>
      <xdr:row>4</xdr:row>
      <xdr:rowOff>76200</xdr:rowOff>
    </xdr:from>
    <xdr:ext cx="429199" cy="424268"/>
    <xdr:pic>
      <xdr:nvPicPr>
        <xdr:cNvPr id="2" name="Image 1">
          <a:extLst>
            <a:ext uri="{FF2B5EF4-FFF2-40B4-BE49-F238E27FC236}">
              <a16:creationId xmlns:a16="http://schemas.microsoft.com/office/drawing/2014/main" id="{8776AEBF-4392-4491-B666-BDD4529371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889" y="76200"/>
          <a:ext cx="429199" cy="424268"/>
        </a:xfrm>
        <a:prstGeom prst="rect">
          <a:avLst/>
        </a:prstGeom>
      </xdr:spPr>
    </xdr:pic>
    <xdr:clientData/>
  </xdr:oneCellAnchor>
  <xdr:twoCellAnchor>
    <xdr:from>
      <xdr:col>1</xdr:col>
      <xdr:colOff>0</xdr:colOff>
      <xdr:row>2</xdr:row>
      <xdr:rowOff>171450</xdr:rowOff>
    </xdr:from>
    <xdr:to>
      <xdr:col>4</xdr:col>
      <xdr:colOff>1333500</xdr:colOff>
      <xdr:row>5</xdr:row>
      <xdr:rowOff>19819</xdr:rowOff>
    </xdr:to>
    <xdr:pic>
      <xdr:nvPicPr>
        <xdr:cNvPr id="4" name="Image 2">
          <a:extLst>
            <a:ext uri="{FF2B5EF4-FFF2-40B4-BE49-F238E27FC236}">
              <a16:creationId xmlns:a16="http://schemas.microsoft.com/office/drawing/2014/main" id="{46BB9B61-D9FB-41EC-BA63-B29E70F1D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552450"/>
          <a:ext cx="4638675" cy="9056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13</xdr:col>
      <xdr:colOff>64979</xdr:colOff>
      <xdr:row>4</xdr:row>
      <xdr:rowOff>141228</xdr:rowOff>
    </xdr:from>
    <xdr:ext cx="984607" cy="405432"/>
    <xdr:sp macro="" textlink="#REF!">
      <xdr:nvSpPr>
        <xdr:cNvPr id="6" name="TextBox 8">
          <a:extLst>
            <a:ext uri="{FF2B5EF4-FFF2-40B4-BE49-F238E27FC236}">
              <a16:creationId xmlns:a16="http://schemas.microsoft.com/office/drawing/2014/main" id="{8DB1E7E8-3CCB-461A-AF5A-DB023AEECA11}"/>
            </a:ext>
          </a:extLst>
        </xdr:cNvPr>
        <xdr:cNvSpPr txBox="1"/>
      </xdr:nvSpPr>
      <xdr:spPr>
        <a:xfrm>
          <a:off x="15535051" y="877460"/>
          <a:ext cx="984607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fld id="{84EF1A19-A9D4-4577-8F10-3940CBE634C8}" type="TxLink">
            <a:rPr lang="en-US" sz="2000" b="1" i="0" u="none" strike="noStrike">
              <a:solidFill>
                <a:sysClr val="windowText" lastClr="000000"/>
              </a:solidFill>
              <a:latin typeface="Calibri"/>
              <a:cs typeface="Calibri"/>
            </a:rPr>
            <a:pPr algn="ctr"/>
            <a:t>#REF!</a:t>
          </a:fld>
          <a:endParaRPr lang="fr-CA" sz="2000" b="1">
            <a:solidFill>
              <a:sysClr val="windowText" lastClr="000000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417889</xdr:colOff>
      <xdr:row>0</xdr:row>
      <xdr:rowOff>76200</xdr:rowOff>
    </xdr:from>
    <xdr:ext cx="429199" cy="424268"/>
    <xdr:pic>
      <xdr:nvPicPr>
        <xdr:cNvPr id="2" name="Image 1">
          <a:extLst>
            <a:ext uri="{FF2B5EF4-FFF2-40B4-BE49-F238E27FC236}">
              <a16:creationId xmlns:a16="http://schemas.microsoft.com/office/drawing/2014/main" id="{F55F941E-B987-4825-923E-DAB5AFE96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889" y="76200"/>
          <a:ext cx="429199" cy="424268"/>
        </a:xfrm>
        <a:prstGeom prst="rect">
          <a:avLst/>
        </a:prstGeom>
      </xdr:spPr>
    </xdr:pic>
    <xdr:clientData/>
  </xdr:oneCellAnchor>
  <xdr:oneCellAnchor>
    <xdr:from>
      <xdr:col>0</xdr:col>
      <xdr:colOff>417889</xdr:colOff>
      <xdr:row>0</xdr:row>
      <xdr:rowOff>76200</xdr:rowOff>
    </xdr:from>
    <xdr:ext cx="429199" cy="424268"/>
    <xdr:pic>
      <xdr:nvPicPr>
        <xdr:cNvPr id="4" name="Image 3">
          <a:extLst>
            <a:ext uri="{FF2B5EF4-FFF2-40B4-BE49-F238E27FC236}">
              <a16:creationId xmlns:a16="http://schemas.microsoft.com/office/drawing/2014/main" id="{CF1EFCFB-C8E1-42BE-B2B9-677022EC8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889" y="76200"/>
          <a:ext cx="429199" cy="424268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0043394\AppData\Local\Microsoft\Windows\INetCache\Content.Outlook\ZYSDI0IC\Suivi%20Artwork%20France%20CHC%20_34_116530240953229379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GEC/AGEC/Anneaux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0524086\Downloads\Anneau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 GLOBAL"/>
      <sheetName val="NOS PRIORITES"/>
      <sheetName val="Etape 0-Launching-Market Log in"/>
      <sheetName val="Etape 1-Plant Feed back"/>
      <sheetName val="Etape 2- Market or Plant Aw Rea"/>
      <sheetName val="Etape 3-Plant Val -Market val -"/>
      <sheetName val="Etape 4- Plant Final technical "/>
      <sheetName val="Etape 5- Plant Ready to print "/>
      <sheetName val="SUIVI 1ERS LOTS"/>
      <sheetName val="VISION par site"/>
    </sheetNames>
    <sheetDataSet>
      <sheetData sheetId="0" refreshError="1"/>
      <sheetData sheetId="1" refreshError="1">
        <row r="5">
          <cell r="F5" t="str">
            <v>GMID</v>
          </cell>
          <cell r="G5" t="str">
            <v>Folder Code</v>
          </cell>
        </row>
        <row r="6">
          <cell r="F6">
            <v>838524</v>
          </cell>
          <cell r="G6">
            <v>4198459</v>
          </cell>
        </row>
        <row r="7">
          <cell r="F7">
            <v>838524</v>
          </cell>
          <cell r="G7">
            <v>4198458</v>
          </cell>
        </row>
        <row r="8">
          <cell r="F8">
            <v>599753</v>
          </cell>
          <cell r="G8">
            <v>4199743</v>
          </cell>
        </row>
        <row r="9">
          <cell r="F9">
            <v>628396</v>
          </cell>
          <cell r="G9">
            <v>4198137</v>
          </cell>
        </row>
        <row r="10">
          <cell r="F10">
            <v>706522</v>
          </cell>
          <cell r="G10">
            <v>4192604</v>
          </cell>
        </row>
        <row r="11">
          <cell r="F11">
            <v>561155</v>
          </cell>
          <cell r="G11">
            <v>4199506</v>
          </cell>
        </row>
        <row r="12">
          <cell r="F12">
            <v>561155</v>
          </cell>
          <cell r="G12">
            <v>4199507</v>
          </cell>
        </row>
        <row r="13">
          <cell r="F13">
            <v>245325</v>
          </cell>
          <cell r="G13">
            <v>4199525</v>
          </cell>
        </row>
        <row r="14">
          <cell r="F14">
            <v>245325</v>
          </cell>
          <cell r="G14">
            <v>4199526</v>
          </cell>
        </row>
        <row r="15">
          <cell r="F15">
            <v>779920</v>
          </cell>
          <cell r="G15">
            <v>4195062</v>
          </cell>
        </row>
        <row r="16">
          <cell r="F16">
            <v>779918</v>
          </cell>
          <cell r="G16">
            <v>4195058</v>
          </cell>
        </row>
        <row r="17">
          <cell r="F17">
            <v>779918</v>
          </cell>
          <cell r="G17">
            <v>4195059</v>
          </cell>
        </row>
        <row r="18">
          <cell r="F18">
            <v>779919</v>
          </cell>
          <cell r="G18">
            <v>4195060</v>
          </cell>
        </row>
        <row r="19">
          <cell r="F19">
            <v>779919</v>
          </cell>
          <cell r="G19">
            <v>4195061</v>
          </cell>
        </row>
        <row r="20">
          <cell r="F20">
            <v>779920</v>
          </cell>
          <cell r="G20">
            <v>4195063</v>
          </cell>
        </row>
        <row r="21">
          <cell r="F21">
            <v>779923</v>
          </cell>
          <cell r="G21">
            <v>4195072</v>
          </cell>
        </row>
        <row r="22">
          <cell r="F22">
            <v>779922</v>
          </cell>
          <cell r="G22">
            <v>4195067</v>
          </cell>
        </row>
        <row r="23">
          <cell r="F23">
            <v>779921</v>
          </cell>
          <cell r="G23">
            <v>4195064</v>
          </cell>
        </row>
        <row r="24">
          <cell r="F24">
            <v>779921</v>
          </cell>
          <cell r="G24">
            <v>4195065</v>
          </cell>
        </row>
        <row r="25">
          <cell r="F25">
            <v>779923</v>
          </cell>
          <cell r="G25">
            <v>4195071</v>
          </cell>
        </row>
        <row r="26">
          <cell r="F26">
            <v>779922</v>
          </cell>
          <cell r="G26">
            <v>4195066</v>
          </cell>
        </row>
        <row r="27">
          <cell r="F27">
            <v>651617</v>
          </cell>
          <cell r="G27">
            <v>4195054</v>
          </cell>
        </row>
        <row r="28">
          <cell r="F28">
            <v>777371</v>
          </cell>
          <cell r="G28">
            <v>4195275</v>
          </cell>
        </row>
        <row r="29">
          <cell r="F29">
            <v>651607</v>
          </cell>
          <cell r="G29">
            <v>4197607</v>
          </cell>
        </row>
        <row r="30">
          <cell r="F30">
            <v>189011</v>
          </cell>
          <cell r="G30">
            <v>4197626</v>
          </cell>
        </row>
        <row r="31">
          <cell r="F31">
            <v>592439</v>
          </cell>
          <cell r="G31">
            <v>4197623</v>
          </cell>
        </row>
        <row r="32">
          <cell r="F32">
            <v>189024</v>
          </cell>
          <cell r="G32">
            <v>4197625</v>
          </cell>
        </row>
        <row r="33">
          <cell r="F33">
            <v>592437</v>
          </cell>
          <cell r="G33">
            <v>4197627</v>
          </cell>
        </row>
        <row r="34">
          <cell r="F34">
            <v>822891</v>
          </cell>
          <cell r="G34">
            <v>4199268</v>
          </cell>
        </row>
        <row r="35">
          <cell r="F35">
            <v>521335</v>
          </cell>
          <cell r="G35">
            <v>4199269</v>
          </cell>
        </row>
        <row r="36">
          <cell r="F36">
            <v>822891</v>
          </cell>
          <cell r="G36">
            <v>4199269</v>
          </cell>
        </row>
        <row r="37">
          <cell r="F37">
            <v>521335</v>
          </cell>
          <cell r="G37">
            <v>4199270</v>
          </cell>
        </row>
        <row r="38">
          <cell r="F38">
            <v>312027</v>
          </cell>
          <cell r="G38">
            <v>4191895</v>
          </cell>
        </row>
        <row r="39">
          <cell r="F39">
            <v>785280</v>
          </cell>
          <cell r="G39">
            <v>4195259</v>
          </cell>
        </row>
        <row r="40">
          <cell r="F40">
            <v>783899</v>
          </cell>
          <cell r="G40">
            <v>4195963</v>
          </cell>
        </row>
        <row r="41">
          <cell r="F41">
            <v>628656</v>
          </cell>
          <cell r="G41">
            <v>4185399</v>
          </cell>
        </row>
        <row r="42">
          <cell r="F42">
            <v>628656</v>
          </cell>
          <cell r="G42">
            <v>4185398</v>
          </cell>
        </row>
        <row r="43">
          <cell r="F43">
            <v>777371</v>
          </cell>
          <cell r="G43">
            <v>4195943</v>
          </cell>
        </row>
        <row r="44">
          <cell r="F44">
            <v>769943</v>
          </cell>
          <cell r="G44">
            <v>4197856</v>
          </cell>
        </row>
        <row r="45">
          <cell r="F45">
            <v>758421</v>
          </cell>
          <cell r="G45">
            <v>4197710</v>
          </cell>
        </row>
        <row r="46">
          <cell r="F46">
            <v>62256</v>
          </cell>
          <cell r="G46">
            <v>4198722</v>
          </cell>
        </row>
        <row r="47">
          <cell r="F47">
            <v>62304</v>
          </cell>
          <cell r="G47">
            <v>4198727</v>
          </cell>
        </row>
        <row r="48">
          <cell r="F48">
            <v>793223</v>
          </cell>
          <cell r="G48">
            <v>4195975</v>
          </cell>
        </row>
        <row r="49">
          <cell r="F49">
            <v>793223</v>
          </cell>
          <cell r="G49">
            <v>4195976</v>
          </cell>
        </row>
        <row r="50">
          <cell r="F50">
            <v>652405</v>
          </cell>
          <cell r="G50">
            <v>4196086</v>
          </cell>
        </row>
        <row r="51">
          <cell r="F51">
            <v>207852</v>
          </cell>
          <cell r="G51">
            <v>4196475</v>
          </cell>
        </row>
        <row r="52">
          <cell r="F52">
            <v>516825</v>
          </cell>
          <cell r="G52">
            <v>4196475</v>
          </cell>
        </row>
        <row r="53">
          <cell r="F53">
            <v>207852</v>
          </cell>
          <cell r="G53">
            <v>4196470</v>
          </cell>
        </row>
        <row r="54">
          <cell r="F54">
            <v>516825</v>
          </cell>
          <cell r="G54">
            <v>4196470</v>
          </cell>
        </row>
        <row r="55">
          <cell r="F55">
            <v>207851</v>
          </cell>
          <cell r="G55">
            <v>4196459</v>
          </cell>
        </row>
        <row r="56">
          <cell r="F56">
            <v>516819</v>
          </cell>
          <cell r="G56">
            <v>4196459</v>
          </cell>
        </row>
        <row r="57">
          <cell r="F57">
            <v>207851</v>
          </cell>
          <cell r="G57">
            <v>4196460</v>
          </cell>
        </row>
        <row r="58">
          <cell r="F58">
            <v>516819</v>
          </cell>
          <cell r="G58">
            <v>4196460</v>
          </cell>
        </row>
        <row r="59">
          <cell r="F59">
            <v>207858</v>
          </cell>
          <cell r="G59">
            <v>4196466</v>
          </cell>
        </row>
        <row r="60">
          <cell r="F60">
            <v>516813</v>
          </cell>
          <cell r="G60">
            <v>4196466</v>
          </cell>
        </row>
        <row r="61">
          <cell r="F61">
            <v>207858</v>
          </cell>
          <cell r="G61">
            <v>4196461</v>
          </cell>
        </row>
        <row r="62">
          <cell r="F62">
            <v>516813</v>
          </cell>
          <cell r="G62">
            <v>4196461</v>
          </cell>
        </row>
        <row r="63">
          <cell r="F63">
            <v>196862</v>
          </cell>
          <cell r="G63">
            <v>4196672</v>
          </cell>
        </row>
        <row r="64">
          <cell r="F64">
            <v>755077</v>
          </cell>
          <cell r="G64">
            <v>4196673</v>
          </cell>
        </row>
        <row r="65">
          <cell r="F65">
            <v>755077</v>
          </cell>
          <cell r="G65">
            <v>4196674</v>
          </cell>
        </row>
        <row r="66">
          <cell r="F66">
            <v>755079</v>
          </cell>
          <cell r="G66">
            <v>4196688</v>
          </cell>
        </row>
        <row r="67">
          <cell r="F67">
            <v>597725</v>
          </cell>
          <cell r="G67">
            <v>4196689</v>
          </cell>
        </row>
        <row r="68">
          <cell r="F68">
            <v>785942</v>
          </cell>
          <cell r="G68">
            <v>4196692</v>
          </cell>
        </row>
        <row r="69">
          <cell r="F69">
            <v>777784</v>
          </cell>
          <cell r="G69">
            <v>4197713</v>
          </cell>
        </row>
        <row r="70">
          <cell r="F70">
            <v>753161</v>
          </cell>
          <cell r="G70">
            <v>4197811</v>
          </cell>
        </row>
        <row r="71">
          <cell r="F71">
            <v>758640</v>
          </cell>
          <cell r="G71">
            <v>4197815</v>
          </cell>
        </row>
        <row r="72">
          <cell r="F72">
            <v>758659</v>
          </cell>
          <cell r="G72">
            <v>4197840</v>
          </cell>
        </row>
        <row r="73">
          <cell r="F73">
            <v>797072</v>
          </cell>
          <cell r="G73">
            <v>4197840</v>
          </cell>
        </row>
        <row r="74">
          <cell r="F74">
            <v>189008</v>
          </cell>
          <cell r="G74">
            <v>4198139</v>
          </cell>
        </row>
        <row r="75">
          <cell r="F75">
            <v>189011</v>
          </cell>
          <cell r="G75">
            <v>4198721</v>
          </cell>
        </row>
        <row r="76">
          <cell r="F76">
            <v>189002</v>
          </cell>
          <cell r="G76">
            <v>4198706</v>
          </cell>
        </row>
        <row r="77">
          <cell r="F77">
            <v>193467</v>
          </cell>
          <cell r="G77">
            <v>4198707</v>
          </cell>
        </row>
        <row r="78">
          <cell r="F78">
            <v>189024</v>
          </cell>
          <cell r="G78">
            <v>4198708</v>
          </cell>
        </row>
        <row r="79">
          <cell r="F79">
            <v>188990</v>
          </cell>
          <cell r="G79">
            <v>4198716</v>
          </cell>
        </row>
        <row r="80">
          <cell r="F80">
            <v>188997</v>
          </cell>
          <cell r="G80">
            <v>4198717</v>
          </cell>
        </row>
        <row r="81">
          <cell r="F81">
            <v>62264</v>
          </cell>
          <cell r="G81">
            <v>4198806</v>
          </cell>
        </row>
        <row r="82">
          <cell r="F82">
            <v>62314</v>
          </cell>
          <cell r="G82">
            <v>4198812</v>
          </cell>
        </row>
        <row r="83">
          <cell r="F83">
            <v>242615</v>
          </cell>
          <cell r="G83">
            <v>4198847</v>
          </cell>
        </row>
        <row r="84">
          <cell r="F84">
            <v>242616</v>
          </cell>
          <cell r="G84">
            <v>4198848</v>
          </cell>
        </row>
        <row r="85">
          <cell r="F85">
            <v>651612</v>
          </cell>
          <cell r="G85">
            <v>4199880</v>
          </cell>
        </row>
        <row r="86">
          <cell r="F86">
            <v>651591</v>
          </cell>
          <cell r="G86">
            <v>4199883</v>
          </cell>
        </row>
        <row r="87">
          <cell r="F87">
            <v>752422</v>
          </cell>
          <cell r="G87">
            <v>4198692</v>
          </cell>
        </row>
        <row r="88">
          <cell r="F88">
            <v>521335</v>
          </cell>
          <cell r="G88">
            <v>4198811</v>
          </cell>
        </row>
        <row r="89">
          <cell r="F89">
            <v>738700</v>
          </cell>
          <cell r="G89">
            <v>4198817</v>
          </cell>
        </row>
        <row r="90">
          <cell r="F90">
            <v>738701</v>
          </cell>
          <cell r="G90">
            <v>4198824</v>
          </cell>
        </row>
        <row r="91">
          <cell r="F91">
            <v>693844</v>
          </cell>
          <cell r="G91">
            <v>4198846</v>
          </cell>
        </row>
        <row r="92">
          <cell r="F92">
            <v>651022</v>
          </cell>
          <cell r="G92">
            <v>4198849</v>
          </cell>
        </row>
        <row r="93">
          <cell r="F93">
            <v>651625</v>
          </cell>
          <cell r="G93">
            <v>4198850</v>
          </cell>
        </row>
        <row r="94">
          <cell r="F94">
            <v>592437</v>
          </cell>
          <cell r="G94">
            <v>4198851</v>
          </cell>
        </row>
        <row r="95">
          <cell r="F95">
            <v>592439</v>
          </cell>
          <cell r="G95">
            <v>4198852</v>
          </cell>
        </row>
        <row r="96">
          <cell r="F96">
            <v>738904</v>
          </cell>
          <cell r="G96">
            <v>4198853</v>
          </cell>
        </row>
        <row r="97">
          <cell r="F97">
            <v>652099</v>
          </cell>
          <cell r="G97">
            <v>4198856</v>
          </cell>
        </row>
        <row r="98">
          <cell r="F98">
            <v>652677</v>
          </cell>
          <cell r="G98">
            <v>4198983</v>
          </cell>
        </row>
        <row r="99">
          <cell r="F99">
            <v>405156</v>
          </cell>
          <cell r="G99">
            <v>4199649</v>
          </cell>
        </row>
        <row r="100">
          <cell r="F100">
            <v>64867</v>
          </cell>
          <cell r="G100">
            <v>4199657</v>
          </cell>
        </row>
        <row r="101">
          <cell r="F101">
            <v>64883</v>
          </cell>
          <cell r="G101">
            <v>4199658</v>
          </cell>
        </row>
        <row r="102">
          <cell r="F102">
            <v>628657</v>
          </cell>
          <cell r="G102">
            <v>4199659</v>
          </cell>
        </row>
        <row r="103">
          <cell r="F103">
            <v>510184</v>
          </cell>
          <cell r="G103">
            <v>4199746</v>
          </cell>
        </row>
        <row r="104">
          <cell r="F104">
            <v>508513</v>
          </cell>
          <cell r="G104">
            <v>4199747</v>
          </cell>
        </row>
        <row r="105">
          <cell r="F105">
            <v>634974</v>
          </cell>
          <cell r="G105">
            <v>4199748</v>
          </cell>
        </row>
        <row r="106">
          <cell r="F106">
            <v>314554</v>
          </cell>
          <cell r="G106">
            <v>4199754</v>
          </cell>
        </row>
        <row r="107">
          <cell r="F107">
            <v>263115</v>
          </cell>
          <cell r="G107">
            <v>4199755</v>
          </cell>
        </row>
        <row r="108">
          <cell r="F108">
            <v>62375</v>
          </cell>
          <cell r="G108">
            <v>4199762</v>
          </cell>
        </row>
        <row r="109">
          <cell r="F109">
            <v>648644</v>
          </cell>
          <cell r="G109">
            <v>4199763</v>
          </cell>
        </row>
        <row r="110">
          <cell r="F110">
            <v>64486</v>
          </cell>
          <cell r="G110">
            <v>4199764</v>
          </cell>
        </row>
        <row r="111">
          <cell r="F111">
            <v>551369</v>
          </cell>
          <cell r="G111">
            <v>4199765</v>
          </cell>
        </row>
        <row r="112">
          <cell r="F112">
            <v>292037</v>
          </cell>
          <cell r="G112">
            <v>4199800</v>
          </cell>
        </row>
        <row r="113">
          <cell r="F113">
            <v>599753</v>
          </cell>
          <cell r="G113">
            <v>4199802</v>
          </cell>
        </row>
        <row r="114">
          <cell r="F114">
            <v>599768</v>
          </cell>
          <cell r="G114">
            <v>4199803</v>
          </cell>
        </row>
        <row r="115">
          <cell r="F115">
            <v>63551</v>
          </cell>
          <cell r="G115">
            <v>4199805</v>
          </cell>
        </row>
        <row r="116">
          <cell r="F116">
            <v>222010</v>
          </cell>
          <cell r="G116">
            <v>4199890</v>
          </cell>
        </row>
        <row r="117">
          <cell r="F117">
            <v>628396</v>
          </cell>
          <cell r="G117">
            <v>4199891</v>
          </cell>
        </row>
        <row r="118">
          <cell r="F118">
            <v>725817</v>
          </cell>
          <cell r="G118">
            <v>4199894</v>
          </cell>
        </row>
        <row r="119">
          <cell r="F119">
            <v>372133</v>
          </cell>
          <cell r="G119">
            <v>4199895</v>
          </cell>
        </row>
        <row r="120">
          <cell r="F120">
            <v>372132</v>
          </cell>
          <cell r="G120">
            <v>4199896</v>
          </cell>
        </row>
        <row r="121">
          <cell r="F121">
            <v>436395</v>
          </cell>
          <cell r="G121">
            <v>4199899</v>
          </cell>
        </row>
        <row r="122">
          <cell r="F122">
            <v>242615</v>
          </cell>
          <cell r="G122">
            <v>4195035</v>
          </cell>
        </row>
        <row r="123">
          <cell r="F123">
            <v>88</v>
          </cell>
          <cell r="G123">
            <v>109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eaux"/>
      <sheetName val="Feuil1"/>
    </sheetNames>
    <sheetDataSet>
      <sheetData sheetId="0">
        <row r="7">
          <cell r="E7">
            <v>0.62068965517241381</v>
          </cell>
        </row>
        <row r="8">
          <cell r="E8">
            <v>0.37931034482758619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eaux"/>
    </sheetNames>
    <sheetDataSet>
      <sheetData sheetId="0">
        <row r="7">
          <cell r="K7">
            <v>0.61904761904761907</v>
          </cell>
          <cell r="Q7">
            <v>0.68695652173913047</v>
          </cell>
        </row>
        <row r="8">
          <cell r="K8">
            <v>0.38095238095238093</v>
          </cell>
          <cell r="Q8">
            <v>0.31304347826086953</v>
          </cell>
        </row>
      </sheetData>
    </sheetDataSet>
  </externalBook>
</externalLink>
</file>

<file path=xl/namedSheetViews/namedSheetView1.xml><?xml version="1.0" encoding="utf-8"?>
<namedSheetViews xmlns="http://schemas.microsoft.com/office/spreadsheetml/2019/namedsheetviews" xmlns:x="http://schemas.openxmlformats.org/spreadsheetml/2006/main">
  <namedSheetView name="View1" id="{2255A5C0-E031-4914-A8EA-69EC58235081}"/>
</namedSheetView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9/04/relationships/namedSheetView" Target="../namedSheetViews/namedSheetView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58F37-47E4-47E7-9A00-6EF0898BF3B2}">
  <dimension ref="A5:Q66"/>
  <sheetViews>
    <sheetView showGridLines="0" zoomScale="68" zoomScaleNormal="68" zoomScaleSheetLayoutView="78" workbookViewId="0">
      <pane ySplit="11" topLeftCell="A12" activePane="bottomLeft" state="frozen"/>
      <selection activeCell="L1" sqref="L1"/>
      <selection pane="bottomLeft" activeCell="Q11" sqref="Q11"/>
    </sheetView>
  </sheetViews>
  <sheetFormatPr baseColWidth="10" defaultColWidth="11.453125" defaultRowHeight="14.5" outlineLevelCol="1" x14ac:dyDescent="0.35"/>
  <cols>
    <col min="1" max="1" width="13.26953125" style="4" customWidth="1"/>
    <col min="2" max="2" width="13.26953125" style="49" hidden="1" customWidth="1"/>
    <col min="3" max="3" width="8.26953125" style="3" hidden="1" customWidth="1"/>
    <col min="4" max="4" width="9.81640625" style="3" hidden="1" customWidth="1"/>
    <col min="5" max="5" width="66.7265625" style="2" hidden="1" customWidth="1"/>
    <col min="6" max="6" width="21.453125" style="2" hidden="1" customWidth="1"/>
    <col min="7" max="7" width="17.1796875" style="2" hidden="1" customWidth="1"/>
    <col min="8" max="9" width="13.81640625" style="2" hidden="1" customWidth="1"/>
    <col min="10" max="10" width="8" style="2" hidden="1" customWidth="1" outlineLevel="1"/>
    <col min="11" max="11" width="18.81640625" style="2" hidden="1" customWidth="1" outlineLevel="1"/>
    <col min="12" max="13" width="17.1796875" style="2" hidden="1" customWidth="1" outlineLevel="1"/>
    <col min="14" max="14" width="11.1796875" style="2" hidden="1" customWidth="1" outlineLevel="1"/>
    <col min="15" max="15" width="17.1796875" style="2" hidden="1" customWidth="1" outlineLevel="1"/>
    <col min="16" max="16" width="9" style="2" hidden="1" customWidth="1" outlineLevel="1"/>
    <col min="17" max="17" width="17.1796875" style="2" customWidth="1" outlineLevel="1"/>
  </cols>
  <sheetData>
    <row r="5" spans="1:17" ht="53.25" customHeight="1" x14ac:dyDescent="0.35">
      <c r="H5" s="129" t="s">
        <v>0</v>
      </c>
      <c r="I5" s="129"/>
      <c r="J5" s="129"/>
      <c r="K5" s="75" t="s">
        <v>1</v>
      </c>
      <c r="L5" s="76">
        <f ca="1">H6-TODAY()</f>
        <v>143</v>
      </c>
      <c r="M5" s="76" t="s">
        <v>2</v>
      </c>
      <c r="N5" s="21"/>
      <c r="O5" s="21"/>
      <c r="P5" s="21"/>
      <c r="Q5" s="21"/>
    </row>
    <row r="6" spans="1:17" x14ac:dyDescent="0.35">
      <c r="H6" s="71">
        <v>44813</v>
      </c>
      <c r="I6" s="71"/>
    </row>
    <row r="7" spans="1:17" x14ac:dyDescent="0.35">
      <c r="F7" s="20"/>
    </row>
    <row r="8" spans="1:17" x14ac:dyDescent="0.35">
      <c r="E8" s="128" t="s">
        <v>3</v>
      </c>
      <c r="F8" s="128"/>
      <c r="J8" s="19"/>
      <c r="K8" s="19"/>
      <c r="L8" s="19"/>
      <c r="M8" s="19"/>
      <c r="N8" s="19"/>
      <c r="O8" s="19"/>
      <c r="P8" s="19"/>
      <c r="Q8" s="19"/>
    </row>
    <row r="9" spans="1:17" ht="15" thickBot="1" x14ac:dyDescent="0.4">
      <c r="C9" s="1"/>
      <c r="D9" s="1"/>
      <c r="E9" s="128"/>
      <c r="F9" s="128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54" customHeight="1" thickTop="1" thickBot="1" x14ac:dyDescent="0.4">
      <c r="A10" s="18" t="s">
        <v>4</v>
      </c>
      <c r="B10" s="18" t="s">
        <v>5</v>
      </c>
      <c r="C10" s="17" t="s">
        <v>6</v>
      </c>
      <c r="D10" s="17" t="s">
        <v>7</v>
      </c>
      <c r="E10" s="17" t="s">
        <v>8</v>
      </c>
      <c r="F10" s="17" t="s">
        <v>9</v>
      </c>
      <c r="G10" s="17" t="s">
        <v>10</v>
      </c>
      <c r="H10" s="17" t="s">
        <v>11</v>
      </c>
      <c r="I10" s="17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7" t="s">
        <v>17</v>
      </c>
      <c r="O10" s="17" t="s">
        <v>18</v>
      </c>
      <c r="P10" s="17" t="s">
        <v>19</v>
      </c>
      <c r="Q10" s="17" t="s">
        <v>20</v>
      </c>
    </row>
    <row r="11" spans="1:17" ht="15" customHeight="1" thickTop="1" x14ac:dyDescent="0.35">
      <c r="A11" s="22">
        <v>758659</v>
      </c>
      <c r="B11" s="50">
        <f>VLOOKUP(A:A,'[1]NOS PRIORITES'!$F:$G,2,0)</f>
        <v>4197840</v>
      </c>
      <c r="C11" s="77"/>
      <c r="D11" s="78" t="s">
        <v>21</v>
      </c>
      <c r="E11" s="25" t="s">
        <v>22</v>
      </c>
      <c r="F11" s="6" t="s">
        <v>23</v>
      </c>
      <c r="G11" s="6" t="s">
        <v>24</v>
      </c>
      <c r="H11" s="6" t="s">
        <v>23</v>
      </c>
      <c r="I11" s="6"/>
      <c r="J11" s="6" t="s">
        <v>25</v>
      </c>
      <c r="K11" s="16" t="s">
        <v>26</v>
      </c>
      <c r="L11" s="52" t="e">
        <f>EDATE(#REF!,-6)</f>
        <v>#REF!</v>
      </c>
      <c r="M11" s="52" t="e">
        <f t="shared" ref="M11:M15" si="0">EDATE(L11,2)</f>
        <v>#REF!</v>
      </c>
      <c r="N11" s="6" t="s">
        <v>27</v>
      </c>
      <c r="O11" s="6" t="s">
        <v>28</v>
      </c>
      <c r="P11" s="6" t="s">
        <v>29</v>
      </c>
      <c r="Q11" s="54"/>
    </row>
    <row r="12" spans="1:17" ht="15" customHeight="1" x14ac:dyDescent="0.35">
      <c r="A12" s="30">
        <v>793223</v>
      </c>
      <c r="B12" s="50">
        <f>VLOOKUP(A:A,'[1]NOS PRIORITES'!$F:$G,2,0)</f>
        <v>4195975</v>
      </c>
      <c r="C12" s="77"/>
      <c r="D12" s="78" t="s">
        <v>21</v>
      </c>
      <c r="E12" s="25" t="s">
        <v>31</v>
      </c>
      <c r="F12" s="5" t="s">
        <v>32</v>
      </c>
      <c r="G12" s="6" t="s">
        <v>33</v>
      </c>
      <c r="H12" s="6" t="s">
        <v>34</v>
      </c>
      <c r="I12" s="6"/>
      <c r="J12" s="6" t="s">
        <v>76</v>
      </c>
      <c r="K12" s="16" t="s">
        <v>26</v>
      </c>
      <c r="L12" s="52" t="e">
        <f>EDATE(#REF!,-6)</f>
        <v>#REF!</v>
      </c>
      <c r="M12" s="52" t="e">
        <f t="shared" si="0"/>
        <v>#REF!</v>
      </c>
      <c r="N12" s="6" t="s">
        <v>27</v>
      </c>
      <c r="O12" s="6" t="s">
        <v>28</v>
      </c>
      <c r="P12" s="6" t="s">
        <v>29</v>
      </c>
      <c r="Q12" s="5" t="s">
        <v>30</v>
      </c>
    </row>
    <row r="13" spans="1:17" ht="15" customHeight="1" x14ac:dyDescent="0.35">
      <c r="A13" s="29">
        <v>785280</v>
      </c>
      <c r="B13" s="50">
        <f>VLOOKUP(A:A,'[1]NOS PRIORITES'!$F:$G,2,0)</f>
        <v>4195259</v>
      </c>
      <c r="C13" s="77"/>
      <c r="D13" s="77" t="s">
        <v>21</v>
      </c>
      <c r="E13" s="6" t="s">
        <v>35</v>
      </c>
      <c r="F13" s="5" t="s">
        <v>36</v>
      </c>
      <c r="G13" s="6" t="s">
        <v>33</v>
      </c>
      <c r="H13" s="6" t="s">
        <v>37</v>
      </c>
      <c r="I13" s="6"/>
      <c r="J13" s="6" t="s">
        <v>25</v>
      </c>
      <c r="K13" s="16" t="s">
        <v>26</v>
      </c>
      <c r="L13" s="52" t="e">
        <f>EDATE(#REF!,-6)</f>
        <v>#REF!</v>
      </c>
      <c r="M13" s="52" t="e">
        <f t="shared" si="0"/>
        <v>#REF!</v>
      </c>
      <c r="N13" s="6" t="s">
        <v>27</v>
      </c>
      <c r="O13" s="6" t="s">
        <v>28</v>
      </c>
      <c r="P13" s="6" t="s">
        <v>29</v>
      </c>
      <c r="Q13" s="5" t="s">
        <v>153</v>
      </c>
    </row>
    <row r="14" spans="1:17" ht="15" customHeight="1" x14ac:dyDescent="0.35">
      <c r="A14" s="22">
        <v>758640</v>
      </c>
      <c r="B14" s="50">
        <f>VLOOKUP(A:A,'[1]NOS PRIORITES'!$F:$G,2,0)</f>
        <v>4197815</v>
      </c>
      <c r="C14" s="77"/>
      <c r="D14" s="78" t="s">
        <v>21</v>
      </c>
      <c r="E14" s="25" t="s">
        <v>39</v>
      </c>
      <c r="F14" s="5" t="s">
        <v>37</v>
      </c>
      <c r="G14" s="6" t="s">
        <v>24</v>
      </c>
      <c r="H14" s="6" t="s">
        <v>40</v>
      </c>
      <c r="I14" s="6"/>
      <c r="J14" s="6" t="s">
        <v>76</v>
      </c>
      <c r="K14" s="16" t="s">
        <v>41</v>
      </c>
      <c r="L14" s="52" t="e">
        <f>EDATE(#REF!,-6)</f>
        <v>#REF!</v>
      </c>
      <c r="M14" s="52" t="e">
        <f t="shared" si="0"/>
        <v>#REF!</v>
      </c>
      <c r="N14" s="6" t="s">
        <v>27</v>
      </c>
      <c r="O14" s="6" t="s">
        <v>28</v>
      </c>
      <c r="P14" s="6" t="s">
        <v>29</v>
      </c>
      <c r="Q14" s="93" t="s">
        <v>42</v>
      </c>
    </row>
    <row r="15" spans="1:17" ht="15" customHeight="1" x14ac:dyDescent="0.35">
      <c r="A15" s="22">
        <v>755077</v>
      </c>
      <c r="B15" s="50">
        <f>VLOOKUP(A:A,'[1]NOS PRIORITES'!$F:$G,2,0)</f>
        <v>4196673</v>
      </c>
      <c r="C15" s="77"/>
      <c r="D15" s="78" t="s">
        <v>21</v>
      </c>
      <c r="E15" s="25" t="s">
        <v>43</v>
      </c>
      <c r="F15" s="13" t="s">
        <v>44</v>
      </c>
      <c r="G15" s="6" t="s">
        <v>33</v>
      </c>
      <c r="H15" s="6" t="s">
        <v>37</v>
      </c>
      <c r="I15" s="6"/>
      <c r="J15" s="6" t="s">
        <v>25</v>
      </c>
      <c r="K15" s="16" t="s">
        <v>45</v>
      </c>
      <c r="L15" s="52" t="e">
        <f>EDATE(#REF!,-6)</f>
        <v>#REF!</v>
      </c>
      <c r="M15" s="52" t="e">
        <f t="shared" si="0"/>
        <v>#REF!</v>
      </c>
      <c r="N15" s="6" t="s">
        <v>46</v>
      </c>
      <c r="O15" s="6" t="s">
        <v>47</v>
      </c>
      <c r="P15" s="6" t="s">
        <v>29</v>
      </c>
      <c r="Q15" s="79" t="s">
        <v>30</v>
      </c>
    </row>
    <row r="16" spans="1:17" ht="15" customHeight="1" x14ac:dyDescent="0.35">
      <c r="A16" s="22">
        <v>597725</v>
      </c>
      <c r="B16" s="50">
        <f>VLOOKUP(A:A,'[1]NOS PRIORITES'!$F:$G,2,0)</f>
        <v>4196689</v>
      </c>
      <c r="C16" s="77"/>
      <c r="D16" s="78" t="s">
        <v>21</v>
      </c>
      <c r="E16" s="25" t="s">
        <v>48</v>
      </c>
      <c r="F16" s="13" t="s">
        <v>44</v>
      </c>
      <c r="G16" s="6" t="s">
        <v>33</v>
      </c>
      <c r="H16" s="6" t="s">
        <v>37</v>
      </c>
      <c r="I16" s="6"/>
      <c r="J16" s="6" t="s">
        <v>25</v>
      </c>
      <c r="K16" s="16" t="s">
        <v>45</v>
      </c>
      <c r="L16" s="52" t="e">
        <f>EDATE(#REF!,-6)</f>
        <v>#REF!</v>
      </c>
      <c r="M16" s="52" t="e">
        <f t="shared" ref="M16:M18" si="1">EDATE(L16,2)</f>
        <v>#REF!</v>
      </c>
      <c r="N16" s="6" t="s">
        <v>27</v>
      </c>
      <c r="O16" s="6" t="s">
        <v>28</v>
      </c>
      <c r="P16" s="6" t="s">
        <v>29</v>
      </c>
      <c r="Q16" s="79" t="s">
        <v>30</v>
      </c>
    </row>
    <row r="17" spans="1:17" ht="15" customHeight="1" x14ac:dyDescent="0.35">
      <c r="A17" s="22">
        <v>516819</v>
      </c>
      <c r="B17" s="50">
        <f>VLOOKUP(A:A,'[1]NOS PRIORITES'!$F:$G,2,0)</f>
        <v>4196459</v>
      </c>
      <c r="C17" s="77"/>
      <c r="D17" s="78" t="s">
        <v>21</v>
      </c>
      <c r="E17" s="25" t="s">
        <v>49</v>
      </c>
      <c r="F17" s="13" t="s">
        <v>44</v>
      </c>
      <c r="G17" s="6" t="s">
        <v>33</v>
      </c>
      <c r="H17" s="6" t="s">
        <v>37</v>
      </c>
      <c r="I17" s="6"/>
      <c r="J17" s="6" t="s">
        <v>52</v>
      </c>
      <c r="K17" s="16" t="s">
        <v>45</v>
      </c>
      <c r="L17" s="52" t="e">
        <f>EDATE(#REF!,-6)</f>
        <v>#REF!</v>
      </c>
      <c r="M17" s="52" t="e">
        <f t="shared" si="1"/>
        <v>#REF!</v>
      </c>
      <c r="N17" s="6" t="s">
        <v>27</v>
      </c>
      <c r="O17" s="6" t="s">
        <v>28</v>
      </c>
      <c r="P17" s="6" t="s">
        <v>29</v>
      </c>
      <c r="Q17" s="79" t="s">
        <v>30</v>
      </c>
    </row>
    <row r="18" spans="1:17" ht="15" customHeight="1" x14ac:dyDescent="0.35">
      <c r="A18" s="22">
        <v>758421</v>
      </c>
      <c r="B18" s="50">
        <f>VLOOKUP(A:A,'[1]NOS PRIORITES'!$F:$G,2,0)</f>
        <v>4197710</v>
      </c>
      <c r="C18" s="77"/>
      <c r="D18" s="78" t="s">
        <v>21</v>
      </c>
      <c r="E18" s="25" t="s">
        <v>50</v>
      </c>
      <c r="F18" s="5" t="s">
        <v>51</v>
      </c>
      <c r="G18" s="6" t="s">
        <v>24</v>
      </c>
      <c r="H18" s="6" t="s">
        <v>34</v>
      </c>
      <c r="I18" s="6"/>
      <c r="J18" s="6" t="s">
        <v>76</v>
      </c>
      <c r="K18" s="16" t="s">
        <v>45</v>
      </c>
      <c r="L18" s="52" t="e">
        <f>EDATE(#REF!,-6)</f>
        <v>#REF!</v>
      </c>
      <c r="M18" s="52" t="e">
        <f t="shared" si="1"/>
        <v>#REF!</v>
      </c>
      <c r="N18" s="6" t="s">
        <v>53</v>
      </c>
      <c r="O18" s="6" t="s">
        <v>54</v>
      </c>
      <c r="P18" s="6" t="s">
        <v>29</v>
      </c>
      <c r="Q18" s="79" t="s">
        <v>153</v>
      </c>
    </row>
    <row r="19" spans="1:17" ht="15" customHeight="1" x14ac:dyDescent="0.35">
      <c r="A19" s="22">
        <v>755079</v>
      </c>
      <c r="B19" s="50">
        <f>VLOOKUP(A:A,'[1]NOS PRIORITES'!$F:$G,2,0)</f>
        <v>4196688</v>
      </c>
      <c r="C19" s="77"/>
      <c r="D19" s="78" t="s">
        <v>21</v>
      </c>
      <c r="E19" s="25" t="s">
        <v>55</v>
      </c>
      <c r="F19" s="13" t="s">
        <v>44</v>
      </c>
      <c r="G19" s="6" t="s">
        <v>33</v>
      </c>
      <c r="H19" s="6" t="s">
        <v>37</v>
      </c>
      <c r="I19" s="6"/>
      <c r="J19" s="6" t="s">
        <v>52</v>
      </c>
      <c r="K19" s="16" t="s">
        <v>45</v>
      </c>
      <c r="L19" s="52" t="e">
        <f>EDATE(#REF!,-6)</f>
        <v>#REF!</v>
      </c>
      <c r="M19" s="52" t="e">
        <f>EDATE(L19,2)</f>
        <v>#REF!</v>
      </c>
      <c r="N19" s="6" t="s">
        <v>53</v>
      </c>
      <c r="O19" s="6" t="s">
        <v>54</v>
      </c>
      <c r="P19" s="6" t="s">
        <v>29</v>
      </c>
      <c r="Q19" s="79" t="s">
        <v>30</v>
      </c>
    </row>
    <row r="20" spans="1:17" ht="15" customHeight="1" x14ac:dyDescent="0.35">
      <c r="A20" s="30">
        <v>516813</v>
      </c>
      <c r="B20" s="50">
        <f>VLOOKUP(A:A,'[1]NOS PRIORITES'!$F:$G,2,0)</f>
        <v>4196466</v>
      </c>
      <c r="C20" s="77"/>
      <c r="D20" s="78" t="s">
        <v>21</v>
      </c>
      <c r="E20" s="25" t="s">
        <v>56</v>
      </c>
      <c r="F20" s="13" t="s">
        <v>44</v>
      </c>
      <c r="G20" s="6" t="s">
        <v>33</v>
      </c>
      <c r="H20" s="6" t="s">
        <v>37</v>
      </c>
      <c r="I20" s="6"/>
      <c r="J20" s="6" t="s">
        <v>25</v>
      </c>
      <c r="K20" s="16" t="s">
        <v>45</v>
      </c>
      <c r="L20" s="52" t="e">
        <f>EDATE(#REF!,-6)</f>
        <v>#REF!</v>
      </c>
      <c r="M20" s="52" t="e">
        <f>EDATE(L20,2)</f>
        <v>#REF!</v>
      </c>
      <c r="N20" s="6" t="s">
        <v>27</v>
      </c>
      <c r="O20" s="6" t="s">
        <v>28</v>
      </c>
      <c r="P20" s="6" t="s">
        <v>29</v>
      </c>
      <c r="Q20" s="79" t="s">
        <v>30</v>
      </c>
    </row>
    <row r="21" spans="1:17" ht="15" customHeight="1" x14ac:dyDescent="0.35">
      <c r="A21" s="22">
        <v>745925</v>
      </c>
      <c r="B21" s="50" t="e">
        <f>VLOOKUP(A:A,'[1]NOS PRIORITES'!$F:$G,2,0)</f>
        <v>#N/A</v>
      </c>
      <c r="C21" s="77"/>
      <c r="D21" s="78" t="s">
        <v>21</v>
      </c>
      <c r="E21" s="25" t="s">
        <v>57</v>
      </c>
      <c r="F21" s="6" t="s">
        <v>58</v>
      </c>
      <c r="G21" s="6" t="s">
        <v>33</v>
      </c>
      <c r="H21" s="6" t="s">
        <v>37</v>
      </c>
      <c r="I21" s="6"/>
      <c r="J21" s="6" t="s">
        <v>25</v>
      </c>
      <c r="K21" s="16" t="s">
        <v>45</v>
      </c>
      <c r="L21" s="52" t="e">
        <f>EDATE(#REF!,-6)</f>
        <v>#REF!</v>
      </c>
      <c r="M21" s="52" t="e">
        <f>EDATE(L21,2)</f>
        <v>#REF!</v>
      </c>
      <c r="N21" s="6" t="s">
        <v>27</v>
      </c>
      <c r="O21" s="6" t="s">
        <v>28</v>
      </c>
      <c r="P21" s="6" t="s">
        <v>29</v>
      </c>
      <c r="Q21" s="6" t="s">
        <v>30</v>
      </c>
    </row>
    <row r="22" spans="1:17" ht="15" customHeight="1" x14ac:dyDescent="0.35">
      <c r="A22" s="22">
        <v>196863</v>
      </c>
      <c r="B22" s="50" t="e">
        <f>VLOOKUP(A:A,'[1]NOS PRIORITES'!$F:$G,2,0)</f>
        <v>#N/A</v>
      </c>
      <c r="C22" s="77"/>
      <c r="D22" s="78" t="s">
        <v>21</v>
      </c>
      <c r="E22" s="25" t="s">
        <v>59</v>
      </c>
      <c r="F22" s="13" t="s">
        <v>44</v>
      </c>
      <c r="G22" s="6" t="s">
        <v>33</v>
      </c>
      <c r="H22" s="6" t="s">
        <v>37</v>
      </c>
      <c r="I22" s="6"/>
      <c r="J22" s="6" t="s">
        <v>52</v>
      </c>
      <c r="K22" s="16" t="s">
        <v>45</v>
      </c>
      <c r="L22" s="52" t="e">
        <f>EDATE(#REF!,-6)</f>
        <v>#REF!</v>
      </c>
      <c r="M22" s="52" t="e">
        <f>EDATE(L22,2)</f>
        <v>#REF!</v>
      </c>
      <c r="N22" s="6" t="s">
        <v>27</v>
      </c>
      <c r="O22" s="6" t="s">
        <v>28</v>
      </c>
      <c r="P22" s="6" t="s">
        <v>29</v>
      </c>
      <c r="Q22" s="79" t="s">
        <v>30</v>
      </c>
    </row>
    <row r="23" spans="1:17" ht="15" customHeight="1" x14ac:dyDescent="0.35">
      <c r="A23" s="22">
        <v>196862</v>
      </c>
      <c r="B23" s="50">
        <f>VLOOKUP(A:A,'[1]NOS PRIORITES'!$F:$G,2,0)</f>
        <v>4196672</v>
      </c>
      <c r="C23" s="77"/>
      <c r="D23" s="78" t="s">
        <v>21</v>
      </c>
      <c r="E23" s="25" t="s">
        <v>60</v>
      </c>
      <c r="F23" s="13" t="s">
        <v>44</v>
      </c>
      <c r="G23" s="6" t="s">
        <v>33</v>
      </c>
      <c r="H23" s="6" t="s">
        <v>37</v>
      </c>
      <c r="I23" s="6"/>
      <c r="J23" s="6" t="s">
        <v>25</v>
      </c>
      <c r="K23" s="16" t="s">
        <v>45</v>
      </c>
      <c r="L23" s="52" t="e">
        <f>EDATE(#REF!,-6)</f>
        <v>#REF!</v>
      </c>
      <c r="M23" s="52" t="e">
        <f>EDATE(L23,2)</f>
        <v>#REF!</v>
      </c>
      <c r="N23" s="6" t="s">
        <v>27</v>
      </c>
      <c r="O23" s="6" t="s">
        <v>28</v>
      </c>
      <c r="P23" s="6" t="s">
        <v>29</v>
      </c>
      <c r="Q23" s="79" t="s">
        <v>30</v>
      </c>
    </row>
    <row r="24" spans="1:17" ht="15" customHeight="1" x14ac:dyDescent="0.35">
      <c r="A24" s="30">
        <v>774528</v>
      </c>
      <c r="B24" s="50" t="e">
        <f>VLOOKUP(A:A,'[1]NOS PRIORITES'!$F:$G,2,0)</f>
        <v>#N/A</v>
      </c>
      <c r="C24" s="77"/>
      <c r="D24" s="77" t="s">
        <v>21</v>
      </c>
      <c r="E24" s="25" t="s">
        <v>61</v>
      </c>
      <c r="F24" s="6" t="s">
        <v>62</v>
      </c>
      <c r="G24" s="6" t="s">
        <v>33</v>
      </c>
      <c r="H24" s="6" t="s">
        <v>34</v>
      </c>
      <c r="I24" s="6"/>
      <c r="J24" s="6" t="s">
        <v>25</v>
      </c>
      <c r="K24" s="16" t="s">
        <v>45</v>
      </c>
      <c r="L24" s="52" t="e">
        <f>EDATE(#REF!,-6)</f>
        <v>#REF!</v>
      </c>
      <c r="M24" s="52" t="e">
        <f t="shared" ref="M24:M28" si="2">EDATE(L24,2)</f>
        <v>#REF!</v>
      </c>
      <c r="N24" s="6" t="s">
        <v>27</v>
      </c>
      <c r="O24" s="6" t="s">
        <v>28</v>
      </c>
      <c r="P24" s="6" t="s">
        <v>29</v>
      </c>
      <c r="Q24" s="79" t="s">
        <v>153</v>
      </c>
    </row>
    <row r="25" spans="1:17" ht="15" customHeight="1" x14ac:dyDescent="0.35">
      <c r="A25" s="22">
        <v>207858</v>
      </c>
      <c r="B25" s="50">
        <f>VLOOKUP(A:A,'[1]NOS PRIORITES'!$F:$G,2,0)</f>
        <v>4196466</v>
      </c>
      <c r="C25" s="77"/>
      <c r="D25" s="78" t="s">
        <v>21</v>
      </c>
      <c r="E25" s="25" t="s">
        <v>63</v>
      </c>
      <c r="F25" s="13" t="s">
        <v>44</v>
      </c>
      <c r="G25" s="6" t="s">
        <v>33</v>
      </c>
      <c r="H25" s="6" t="s">
        <v>37</v>
      </c>
      <c r="I25" s="6"/>
      <c r="J25" s="6" t="s">
        <v>76</v>
      </c>
      <c r="K25" s="16" t="s">
        <v>45</v>
      </c>
      <c r="L25" s="52" t="e">
        <f>EDATE(#REF!,-6)</f>
        <v>#REF!</v>
      </c>
      <c r="M25" s="52" t="e">
        <f t="shared" si="2"/>
        <v>#REF!</v>
      </c>
      <c r="N25" s="6" t="s">
        <v>27</v>
      </c>
      <c r="O25" s="6" t="s">
        <v>28</v>
      </c>
      <c r="P25" s="6" t="s">
        <v>29</v>
      </c>
      <c r="Q25" s="79" t="s">
        <v>30</v>
      </c>
    </row>
    <row r="26" spans="1:17" ht="15" customHeight="1" x14ac:dyDescent="0.35">
      <c r="A26" s="22">
        <v>516825</v>
      </c>
      <c r="B26" s="50">
        <f>VLOOKUP(A:A,'[1]NOS PRIORITES'!$F:$G,2,0)</f>
        <v>4196475</v>
      </c>
      <c r="C26" s="77"/>
      <c r="D26" s="78" t="s">
        <v>21</v>
      </c>
      <c r="E26" s="25" t="s">
        <v>64</v>
      </c>
      <c r="F26" s="13" t="s">
        <v>44</v>
      </c>
      <c r="G26" s="6" t="s">
        <v>33</v>
      </c>
      <c r="H26" s="6" t="s">
        <v>37</v>
      </c>
      <c r="I26" s="6"/>
      <c r="J26" s="6" t="s">
        <v>25</v>
      </c>
      <c r="K26" s="16" t="s">
        <v>45</v>
      </c>
      <c r="L26" s="52" t="e">
        <f>EDATE(#REF!,-6)</f>
        <v>#REF!</v>
      </c>
      <c r="M26" s="52" t="e">
        <f t="shared" si="2"/>
        <v>#REF!</v>
      </c>
      <c r="N26" s="6" t="s">
        <v>27</v>
      </c>
      <c r="O26" s="6" t="s">
        <v>28</v>
      </c>
      <c r="P26" s="6" t="s">
        <v>29</v>
      </c>
      <c r="Q26" s="79" t="s">
        <v>30</v>
      </c>
    </row>
    <row r="27" spans="1:17" ht="15" customHeight="1" x14ac:dyDescent="0.35">
      <c r="A27" s="28">
        <v>797072</v>
      </c>
      <c r="B27" s="50">
        <f>VLOOKUP(A:A,'[1]NOS PRIORITES'!$F:$G,2,0)</f>
        <v>4197840</v>
      </c>
      <c r="C27" s="77"/>
      <c r="D27" s="78" t="s">
        <v>21</v>
      </c>
      <c r="E27" s="80" t="s">
        <v>65</v>
      </c>
      <c r="F27" s="5" t="s">
        <v>23</v>
      </c>
      <c r="G27" s="6" t="s">
        <v>24</v>
      </c>
      <c r="H27" s="5" t="s">
        <v>23</v>
      </c>
      <c r="I27" s="5"/>
      <c r="J27" s="6" t="s">
        <v>76</v>
      </c>
      <c r="K27" s="16" t="s">
        <v>26</v>
      </c>
      <c r="L27" s="52" t="e">
        <f>EDATE(#REF!,-6)</f>
        <v>#REF!</v>
      </c>
      <c r="M27" s="52" t="e">
        <f t="shared" si="2"/>
        <v>#REF!</v>
      </c>
      <c r="N27" s="6" t="s">
        <v>53</v>
      </c>
      <c r="O27" s="6" t="s">
        <v>54</v>
      </c>
      <c r="P27" s="6" t="s">
        <v>29</v>
      </c>
      <c r="Q27" s="79" t="s">
        <v>153</v>
      </c>
    </row>
    <row r="28" spans="1:17" ht="15" customHeight="1" x14ac:dyDescent="0.35">
      <c r="A28" s="22">
        <v>676431</v>
      </c>
      <c r="B28" s="50" t="e">
        <f>VLOOKUP(A:A,'[1]NOS PRIORITES'!$F:$G,2,0)</f>
        <v>#N/A</v>
      </c>
      <c r="C28" s="77"/>
      <c r="D28" s="78" t="s">
        <v>21</v>
      </c>
      <c r="E28" s="25" t="s">
        <v>66</v>
      </c>
      <c r="F28" s="13" t="s">
        <v>58</v>
      </c>
      <c r="G28" s="6" t="s">
        <v>33</v>
      </c>
      <c r="H28" s="6" t="s">
        <v>37</v>
      </c>
      <c r="I28" s="6"/>
      <c r="J28" s="6" t="s">
        <v>25</v>
      </c>
      <c r="K28" s="16" t="s">
        <v>45</v>
      </c>
      <c r="L28" s="52" t="e">
        <f>EDATE(#REF!,-6)</f>
        <v>#REF!</v>
      </c>
      <c r="M28" s="52" t="e">
        <f t="shared" si="2"/>
        <v>#REF!</v>
      </c>
      <c r="N28" s="6" t="s">
        <v>27</v>
      </c>
      <c r="O28" s="6" t="s">
        <v>28</v>
      </c>
      <c r="P28" s="6" t="s">
        <v>29</v>
      </c>
      <c r="Q28" s="79" t="s">
        <v>30</v>
      </c>
    </row>
    <row r="29" spans="1:17" s="48" customFormat="1" ht="15" customHeight="1" x14ac:dyDescent="0.35">
      <c r="A29" s="44">
        <v>753161</v>
      </c>
      <c r="B29" s="50">
        <f>VLOOKUP(A:A,'[1]NOS PRIORITES'!$F:$G,2,0)</f>
        <v>4197811</v>
      </c>
      <c r="C29" s="77"/>
      <c r="D29" s="78" t="s">
        <v>21</v>
      </c>
      <c r="E29" s="46" t="s">
        <v>67</v>
      </c>
      <c r="F29" s="91" t="s">
        <v>68</v>
      </c>
      <c r="G29" s="46" t="s">
        <v>24</v>
      </c>
      <c r="H29" s="46" t="s">
        <v>37</v>
      </c>
      <c r="I29" s="46" t="s">
        <v>69</v>
      </c>
      <c r="J29" s="46" t="s">
        <v>110</v>
      </c>
      <c r="K29" s="47" t="s">
        <v>45</v>
      </c>
      <c r="L29" s="92" t="e">
        <f>EDATE(#REF!,-6)</f>
        <v>#REF!</v>
      </c>
      <c r="M29" s="92" t="e">
        <f>EDATE(L29,2)</f>
        <v>#REF!</v>
      </c>
      <c r="N29" s="46" t="s">
        <v>27</v>
      </c>
      <c r="O29" s="46" t="s">
        <v>28</v>
      </c>
      <c r="P29" s="46" t="s">
        <v>29</v>
      </c>
      <c r="Q29" s="53" t="s">
        <v>198</v>
      </c>
    </row>
    <row r="30" spans="1:17" ht="15" customHeight="1" x14ac:dyDescent="0.35">
      <c r="A30" s="22">
        <v>207851</v>
      </c>
      <c r="B30" s="50">
        <f>VLOOKUP(A:A,'[1]NOS PRIORITES'!$F:$G,2,0)</f>
        <v>4196459</v>
      </c>
      <c r="C30" s="77"/>
      <c r="D30" s="78" t="s">
        <v>21</v>
      </c>
      <c r="E30" s="25" t="s">
        <v>70</v>
      </c>
      <c r="F30" s="6" t="s">
        <v>44</v>
      </c>
      <c r="G30" s="6" t="s">
        <v>33</v>
      </c>
      <c r="H30" s="6" t="s">
        <v>37</v>
      </c>
      <c r="I30" s="6"/>
      <c r="J30" s="6" t="s">
        <v>52</v>
      </c>
      <c r="K30" s="16" t="s">
        <v>45</v>
      </c>
      <c r="L30" s="52" t="e">
        <f>EDATE(#REF!,-6)</f>
        <v>#REF!</v>
      </c>
      <c r="M30" s="52" t="e">
        <f>EDATE(L30,2)</f>
        <v>#REF!</v>
      </c>
      <c r="N30" s="6" t="s">
        <v>71</v>
      </c>
      <c r="O30" s="6" t="s">
        <v>72</v>
      </c>
      <c r="P30" s="6" t="s">
        <v>29</v>
      </c>
      <c r="Q30" s="79" t="s">
        <v>30</v>
      </c>
    </row>
    <row r="31" spans="1:17" ht="15" customHeight="1" x14ac:dyDescent="0.35">
      <c r="A31" s="22">
        <v>676432</v>
      </c>
      <c r="B31" s="50" t="e">
        <f>VLOOKUP(A:A,'[1]NOS PRIORITES'!$F:$G,2,0)</f>
        <v>#N/A</v>
      </c>
      <c r="C31" s="77"/>
      <c r="D31" s="78" t="s">
        <v>21</v>
      </c>
      <c r="E31" s="25" t="s">
        <v>73</v>
      </c>
      <c r="F31" s="13" t="s">
        <v>58</v>
      </c>
      <c r="G31" s="6" t="s">
        <v>33</v>
      </c>
      <c r="H31" s="6" t="s">
        <v>37</v>
      </c>
      <c r="I31" s="6"/>
      <c r="J31" s="6" t="s">
        <v>25</v>
      </c>
      <c r="K31" s="16" t="s">
        <v>45</v>
      </c>
      <c r="L31" s="52" t="e">
        <f>EDATE(#REF!,-6)</f>
        <v>#REF!</v>
      </c>
      <c r="M31" s="52" t="e">
        <f>EDATE(L31,2)</f>
        <v>#REF!</v>
      </c>
      <c r="N31" s="6" t="s">
        <v>27</v>
      </c>
      <c r="O31" s="6" t="s">
        <v>28</v>
      </c>
      <c r="P31" s="6" t="s">
        <v>29</v>
      </c>
      <c r="Q31" s="79" t="s">
        <v>30</v>
      </c>
    </row>
    <row r="32" spans="1:17" ht="15" customHeight="1" x14ac:dyDescent="0.35">
      <c r="A32" s="30">
        <v>782486</v>
      </c>
      <c r="B32" s="50" t="e">
        <f>VLOOKUP(A:A,'[1]NOS PRIORITES'!$F:$G,2,0)</f>
        <v>#N/A</v>
      </c>
      <c r="C32" s="77"/>
      <c r="D32" s="78" t="s">
        <v>21</v>
      </c>
      <c r="E32" s="51" t="s">
        <v>74</v>
      </c>
      <c r="F32" s="13" t="s">
        <v>75</v>
      </c>
      <c r="G32" s="6" t="s">
        <v>24</v>
      </c>
      <c r="H32" s="6" t="s">
        <v>37</v>
      </c>
      <c r="I32" s="6"/>
      <c r="J32" s="6" t="s">
        <v>76</v>
      </c>
      <c r="K32" s="35" t="s">
        <v>77</v>
      </c>
      <c r="L32" s="6" t="s">
        <v>78</v>
      </c>
      <c r="M32" s="6" t="s">
        <v>78</v>
      </c>
      <c r="N32" s="6" t="s">
        <v>78</v>
      </c>
      <c r="O32" s="6" t="s">
        <v>78</v>
      </c>
      <c r="P32" s="6" t="s">
        <v>29</v>
      </c>
      <c r="Q32" s="79"/>
    </row>
    <row r="33" spans="1:17" ht="15" customHeight="1" x14ac:dyDescent="0.35">
      <c r="A33" s="22">
        <v>800566</v>
      </c>
      <c r="B33" s="50" t="e">
        <f>VLOOKUP(A:A,'[1]NOS PRIORITES'!$F:$G,2,0)</f>
        <v>#N/A</v>
      </c>
      <c r="C33" s="77"/>
      <c r="D33" s="78" t="s">
        <v>21</v>
      </c>
      <c r="E33" s="51" t="s">
        <v>79</v>
      </c>
      <c r="F33" s="6" t="s">
        <v>75</v>
      </c>
      <c r="G33" s="6" t="s">
        <v>24</v>
      </c>
      <c r="H33" s="12" t="s">
        <v>37</v>
      </c>
      <c r="I33" s="12"/>
      <c r="J33" s="6" t="s">
        <v>76</v>
      </c>
      <c r="K33" s="35" t="s">
        <v>77</v>
      </c>
      <c r="L33" s="6" t="s">
        <v>78</v>
      </c>
      <c r="M33" s="6" t="s">
        <v>78</v>
      </c>
      <c r="N33" s="6" t="s">
        <v>78</v>
      </c>
      <c r="O33" s="6" t="s">
        <v>78</v>
      </c>
      <c r="P33" s="6" t="s">
        <v>29</v>
      </c>
      <c r="Q33" s="79"/>
    </row>
    <row r="34" spans="1:17" ht="15" customHeight="1" x14ac:dyDescent="0.35">
      <c r="A34" s="22">
        <v>800570</v>
      </c>
      <c r="B34" s="50" t="e">
        <f>VLOOKUP(A:A,'[1]NOS PRIORITES'!$F:$G,2,0)</f>
        <v>#N/A</v>
      </c>
      <c r="C34" s="77"/>
      <c r="D34" s="78" t="s">
        <v>21</v>
      </c>
      <c r="E34" s="51" t="s">
        <v>80</v>
      </c>
      <c r="F34" s="6" t="s">
        <v>75</v>
      </c>
      <c r="G34" s="6" t="s">
        <v>24</v>
      </c>
      <c r="H34" s="12" t="s">
        <v>37</v>
      </c>
      <c r="I34" s="12"/>
      <c r="J34" s="6" t="s">
        <v>52</v>
      </c>
      <c r="K34" s="35" t="s">
        <v>77</v>
      </c>
      <c r="L34" s="52" t="e">
        <f>EDATE(#REF!,-6)</f>
        <v>#REF!</v>
      </c>
      <c r="M34" s="52" t="e">
        <f>EDATE(L34,2)</f>
        <v>#REF!</v>
      </c>
      <c r="N34" s="6" t="s">
        <v>27</v>
      </c>
      <c r="O34" s="6" t="s">
        <v>28</v>
      </c>
      <c r="P34" s="6" t="s">
        <v>29</v>
      </c>
      <c r="Q34" s="79"/>
    </row>
    <row r="35" spans="1:17" ht="15" customHeight="1" x14ac:dyDescent="0.35">
      <c r="A35" s="29">
        <v>769943</v>
      </c>
      <c r="B35" s="50">
        <f>VLOOKUP(A:A,'[1]NOS PRIORITES'!$F:$G,2,0)</f>
        <v>4197856</v>
      </c>
      <c r="C35" s="77"/>
      <c r="D35" s="77" t="s">
        <v>21</v>
      </c>
      <c r="E35" s="6" t="s">
        <v>82</v>
      </c>
      <c r="F35" s="6" t="s">
        <v>83</v>
      </c>
      <c r="G35" s="6" t="s">
        <v>33</v>
      </c>
      <c r="H35" s="6" t="s">
        <v>34</v>
      </c>
      <c r="I35" s="6"/>
      <c r="J35" s="6" t="s">
        <v>76</v>
      </c>
      <c r="K35" s="16" t="s">
        <v>45</v>
      </c>
      <c r="L35" s="52" t="e">
        <f>+EDATE(#REF!,-6)</f>
        <v>#REF!</v>
      </c>
      <c r="M35" s="52" t="e">
        <f>EDATE(L35,2)</f>
        <v>#REF!</v>
      </c>
      <c r="N35" s="6" t="s">
        <v>53</v>
      </c>
      <c r="O35" s="6" t="s">
        <v>54</v>
      </c>
      <c r="P35" s="6" t="s">
        <v>29</v>
      </c>
      <c r="Q35" s="79" t="s">
        <v>153</v>
      </c>
    </row>
    <row r="36" spans="1:17" ht="15" customHeight="1" x14ac:dyDescent="0.35">
      <c r="A36" s="29">
        <v>777371</v>
      </c>
      <c r="B36" s="50">
        <f>VLOOKUP(A:A,'[1]NOS PRIORITES'!$F:$G,2,0)</f>
        <v>4195275</v>
      </c>
      <c r="C36" s="77"/>
      <c r="D36" s="77" t="s">
        <v>21</v>
      </c>
      <c r="E36" s="25" t="s">
        <v>84</v>
      </c>
      <c r="F36" s="6" t="s">
        <v>85</v>
      </c>
      <c r="G36" s="6" t="s">
        <v>33</v>
      </c>
      <c r="H36" s="6" t="s">
        <v>34</v>
      </c>
      <c r="I36" s="6"/>
      <c r="J36" s="6" t="s">
        <v>25</v>
      </c>
      <c r="K36" s="16" t="s">
        <v>26</v>
      </c>
      <c r="L36" s="52" t="e">
        <f>+EDATE(#REF!,-6)</f>
        <v>#REF!</v>
      </c>
      <c r="M36" s="52" t="e">
        <f>EDATE(L36,2)</f>
        <v>#REF!</v>
      </c>
      <c r="N36" s="6" t="s">
        <v>71</v>
      </c>
      <c r="O36" s="6" t="s">
        <v>72</v>
      </c>
      <c r="P36" s="6" t="s">
        <v>29</v>
      </c>
      <c r="Q36" s="5" t="s">
        <v>153</v>
      </c>
    </row>
    <row r="37" spans="1:17" ht="15" customHeight="1" x14ac:dyDescent="0.35">
      <c r="A37" s="22">
        <v>783897</v>
      </c>
      <c r="B37" s="50" t="e">
        <f>VLOOKUP(A:A,'[1]NOS PRIORITES'!$F:$G,2,0)</f>
        <v>#N/A</v>
      </c>
      <c r="C37" s="77"/>
      <c r="D37" s="78" t="s">
        <v>21</v>
      </c>
      <c r="E37" s="51" t="s">
        <v>86</v>
      </c>
      <c r="F37" s="13" t="s">
        <v>75</v>
      </c>
      <c r="G37" s="6" t="s">
        <v>24</v>
      </c>
      <c r="H37" s="6" t="s">
        <v>37</v>
      </c>
      <c r="I37" s="6"/>
      <c r="J37" s="6" t="s">
        <v>76</v>
      </c>
      <c r="K37" s="35" t="s">
        <v>77</v>
      </c>
      <c r="L37" s="6" t="s">
        <v>78</v>
      </c>
      <c r="M37" s="6" t="s">
        <v>78</v>
      </c>
      <c r="N37" s="6" t="s">
        <v>78</v>
      </c>
      <c r="O37" s="6" t="s">
        <v>78</v>
      </c>
      <c r="P37" s="6" t="s">
        <v>29</v>
      </c>
      <c r="Q37" s="79"/>
    </row>
    <row r="38" spans="1:17" s="108" customFormat="1" ht="15" customHeight="1" x14ac:dyDescent="0.35">
      <c r="A38" s="103">
        <v>777784</v>
      </c>
      <c r="B38" s="104">
        <f>VLOOKUP(A:A,'[1]NOS PRIORITES'!$F:$G,2,0)</f>
        <v>4197713</v>
      </c>
      <c r="C38" s="105"/>
      <c r="D38" s="105" t="s">
        <v>21</v>
      </c>
      <c r="E38" s="106" t="s">
        <v>87</v>
      </c>
      <c r="F38" s="106" t="s">
        <v>88</v>
      </c>
      <c r="G38" s="106" t="s">
        <v>24</v>
      </c>
      <c r="H38" s="106" t="s">
        <v>37</v>
      </c>
      <c r="I38" s="106" t="s">
        <v>69</v>
      </c>
      <c r="J38" s="106" t="s">
        <v>110</v>
      </c>
      <c r="K38" s="107" t="s">
        <v>45</v>
      </c>
      <c r="L38" s="106" t="s">
        <v>78</v>
      </c>
      <c r="M38" s="106" t="s">
        <v>78</v>
      </c>
      <c r="N38" s="106" t="s">
        <v>78</v>
      </c>
      <c r="O38" s="106" t="s">
        <v>78</v>
      </c>
      <c r="P38" s="106" t="s">
        <v>29</v>
      </c>
      <c r="Q38" s="53" t="s">
        <v>198</v>
      </c>
    </row>
    <row r="39" spans="1:17" ht="15" customHeight="1" x14ac:dyDescent="0.35">
      <c r="A39" s="22">
        <v>775233</v>
      </c>
      <c r="B39" s="50" t="e">
        <f>VLOOKUP(A:A,'[1]NOS PRIORITES'!$F:$G,2,0)</f>
        <v>#N/A</v>
      </c>
      <c r="C39" s="77"/>
      <c r="D39" s="78" t="s">
        <v>21</v>
      </c>
      <c r="E39" s="51" t="s">
        <v>89</v>
      </c>
      <c r="F39" s="13" t="s">
        <v>75</v>
      </c>
      <c r="G39" s="6" t="s">
        <v>24</v>
      </c>
      <c r="H39" s="6" t="s">
        <v>37</v>
      </c>
      <c r="I39" s="6"/>
      <c r="J39" s="6" t="s">
        <v>76</v>
      </c>
      <c r="K39" s="35" t="s">
        <v>77</v>
      </c>
      <c r="L39" s="6" t="s">
        <v>78</v>
      </c>
      <c r="M39" s="6" t="s">
        <v>78</v>
      </c>
      <c r="N39" s="6" t="s">
        <v>78</v>
      </c>
      <c r="O39" s="6" t="s">
        <v>78</v>
      </c>
      <c r="P39" s="6" t="s">
        <v>29</v>
      </c>
      <c r="Q39" s="79"/>
    </row>
    <row r="40" spans="1:17" ht="15" customHeight="1" x14ac:dyDescent="0.35">
      <c r="A40" s="22">
        <v>783899</v>
      </c>
      <c r="B40" s="50">
        <f>VLOOKUP(A:A,'[1]NOS PRIORITES'!$F:$G,2,0)</f>
        <v>4195963</v>
      </c>
      <c r="C40" s="77"/>
      <c r="D40" s="78" t="s">
        <v>21</v>
      </c>
      <c r="E40" s="25" t="s">
        <v>90</v>
      </c>
      <c r="F40" s="6" t="s">
        <v>91</v>
      </c>
      <c r="G40" s="6" t="s">
        <v>33</v>
      </c>
      <c r="H40" s="6" t="s">
        <v>37</v>
      </c>
      <c r="I40" s="6"/>
      <c r="J40" s="6" t="s">
        <v>52</v>
      </c>
      <c r="K40" s="16" t="s">
        <v>26</v>
      </c>
      <c r="L40" s="52" t="e">
        <f>EDATE(#REF!,-6)</f>
        <v>#REF!</v>
      </c>
      <c r="M40" s="52" t="e">
        <f t="shared" ref="M40:M41" si="3">EDATE(L40,2)</f>
        <v>#REF!</v>
      </c>
      <c r="N40" s="6" t="s">
        <v>78</v>
      </c>
      <c r="O40" s="6" t="s">
        <v>78</v>
      </c>
      <c r="P40" s="6" t="s">
        <v>29</v>
      </c>
      <c r="Q40" s="5" t="s">
        <v>30</v>
      </c>
    </row>
    <row r="41" spans="1:17" ht="15" customHeight="1" x14ac:dyDescent="0.35">
      <c r="A41" s="22">
        <v>752422</v>
      </c>
      <c r="B41" s="50">
        <f>VLOOKUP(A:A,'[1]NOS PRIORITES'!$F:$G,2,0)</f>
        <v>4198692</v>
      </c>
      <c r="C41" s="77"/>
      <c r="D41" s="78" t="s">
        <v>21</v>
      </c>
      <c r="E41" s="25" t="s">
        <v>92</v>
      </c>
      <c r="F41" s="5" t="s">
        <v>36</v>
      </c>
      <c r="G41" s="6" t="s">
        <v>24</v>
      </c>
      <c r="H41" s="6" t="s">
        <v>37</v>
      </c>
      <c r="I41" s="6"/>
      <c r="J41" s="6" t="s">
        <v>76</v>
      </c>
      <c r="K41" s="16" t="s">
        <v>26</v>
      </c>
      <c r="L41" s="52" t="e">
        <f>EDATE(#REF!,-6)</f>
        <v>#REF!</v>
      </c>
      <c r="M41" s="52" t="e">
        <f t="shared" si="3"/>
        <v>#REF!</v>
      </c>
      <c r="N41" s="6" t="s">
        <v>53</v>
      </c>
      <c r="O41" s="6" t="s">
        <v>54</v>
      </c>
      <c r="P41" s="6" t="s">
        <v>29</v>
      </c>
      <c r="Q41" s="79" t="s">
        <v>30</v>
      </c>
    </row>
    <row r="42" spans="1:17" ht="15" customHeight="1" x14ac:dyDescent="0.35">
      <c r="A42" s="22">
        <v>782490</v>
      </c>
      <c r="B42" s="50" t="e">
        <f>VLOOKUP(A:A,'[1]NOS PRIORITES'!$F:$G,2,0)</f>
        <v>#N/A</v>
      </c>
      <c r="C42" s="77"/>
      <c r="D42" s="78" t="s">
        <v>21</v>
      </c>
      <c r="E42" s="51" t="s">
        <v>93</v>
      </c>
      <c r="F42" s="6" t="s">
        <v>75</v>
      </c>
      <c r="G42" s="6" t="s">
        <v>24</v>
      </c>
      <c r="H42" s="6" t="s">
        <v>37</v>
      </c>
      <c r="I42" s="6"/>
      <c r="J42" s="6" t="s">
        <v>76</v>
      </c>
      <c r="K42" s="35" t="s">
        <v>77</v>
      </c>
      <c r="L42" s="6" t="s">
        <v>78</v>
      </c>
      <c r="M42" s="6" t="s">
        <v>78</v>
      </c>
      <c r="N42" s="6" t="s">
        <v>78</v>
      </c>
      <c r="O42" s="6" t="s">
        <v>78</v>
      </c>
      <c r="P42" s="6" t="s">
        <v>29</v>
      </c>
      <c r="Q42" s="79"/>
    </row>
    <row r="43" spans="1:17" ht="15" customHeight="1" x14ac:dyDescent="0.35">
      <c r="A43" s="30">
        <v>782485</v>
      </c>
      <c r="B43" s="50" t="e">
        <f>VLOOKUP(A:A,'[1]NOS PRIORITES'!$F:$G,2,0)</f>
        <v>#N/A</v>
      </c>
      <c r="C43" s="77"/>
      <c r="D43" s="78" t="s">
        <v>21</v>
      </c>
      <c r="E43" s="51" t="s">
        <v>94</v>
      </c>
      <c r="F43" s="13" t="s">
        <v>75</v>
      </c>
      <c r="G43" s="6" t="s">
        <v>24</v>
      </c>
      <c r="H43" s="6" t="s">
        <v>37</v>
      </c>
      <c r="I43" s="6"/>
      <c r="J43" s="6" t="s">
        <v>76</v>
      </c>
      <c r="K43" s="35" t="s">
        <v>77</v>
      </c>
      <c r="L43" s="6" t="s">
        <v>78</v>
      </c>
      <c r="M43" s="6" t="s">
        <v>78</v>
      </c>
      <c r="N43" s="6" t="s">
        <v>78</v>
      </c>
      <c r="O43" s="6" t="s">
        <v>78</v>
      </c>
      <c r="P43" s="6" t="s">
        <v>29</v>
      </c>
      <c r="Q43" s="79"/>
    </row>
    <row r="44" spans="1:17" ht="15" customHeight="1" x14ac:dyDescent="0.35">
      <c r="A44" s="22">
        <v>800460</v>
      </c>
      <c r="B44" s="50" t="e">
        <f>VLOOKUP(A:A,'[1]NOS PRIORITES'!$F:$G,2,0)</f>
        <v>#N/A</v>
      </c>
      <c r="C44" s="77"/>
      <c r="D44" s="78" t="s">
        <v>21</v>
      </c>
      <c r="E44" s="51" t="s">
        <v>95</v>
      </c>
      <c r="F44" s="6" t="s">
        <v>75</v>
      </c>
      <c r="G44" s="6" t="s">
        <v>24</v>
      </c>
      <c r="H44" s="6" t="s">
        <v>37</v>
      </c>
      <c r="I44" s="6"/>
      <c r="J44" s="6" t="s">
        <v>76</v>
      </c>
      <c r="K44" s="35" t="s">
        <v>77</v>
      </c>
      <c r="L44" s="6" t="s">
        <v>78</v>
      </c>
      <c r="M44" s="6" t="s">
        <v>78</v>
      </c>
      <c r="N44" s="6" t="s">
        <v>78</v>
      </c>
      <c r="O44" s="6" t="s">
        <v>78</v>
      </c>
      <c r="P44" s="6" t="s">
        <v>29</v>
      </c>
      <c r="Q44" s="79"/>
    </row>
    <row r="45" spans="1:17" ht="24" customHeight="1" x14ac:dyDescent="0.35">
      <c r="A45" s="22">
        <v>784074</v>
      </c>
      <c r="B45" s="50" t="e">
        <f>VLOOKUP(A:A,'[1]NOS PRIORITES'!$F:$G,2,0)</f>
        <v>#N/A</v>
      </c>
      <c r="C45" s="77"/>
      <c r="D45" s="78" t="s">
        <v>21</v>
      </c>
      <c r="E45" s="51" t="s">
        <v>96</v>
      </c>
      <c r="F45" s="13" t="s">
        <v>75</v>
      </c>
      <c r="G45" s="6" t="s">
        <v>24</v>
      </c>
      <c r="H45" s="6" t="s">
        <v>37</v>
      </c>
      <c r="I45" s="6"/>
      <c r="J45" s="6" t="s">
        <v>76</v>
      </c>
      <c r="K45" s="35" t="s">
        <v>77</v>
      </c>
      <c r="L45" s="6" t="s">
        <v>78</v>
      </c>
      <c r="M45" s="6" t="s">
        <v>78</v>
      </c>
      <c r="N45" s="6" t="s">
        <v>78</v>
      </c>
      <c r="O45" s="6" t="s">
        <v>78</v>
      </c>
      <c r="P45" s="6" t="s">
        <v>29</v>
      </c>
      <c r="Q45" s="79"/>
    </row>
    <row r="46" spans="1:17" ht="15" customHeight="1" x14ac:dyDescent="0.35">
      <c r="A46" s="22">
        <v>522817</v>
      </c>
      <c r="B46" s="50" t="e">
        <f>VLOOKUP(A:A,'[1]NOS PRIORITES'!$F:$G,2,0)</f>
        <v>#N/A</v>
      </c>
      <c r="C46" s="77"/>
      <c r="D46" s="78" t="s">
        <v>21</v>
      </c>
      <c r="E46" s="51" t="s">
        <v>97</v>
      </c>
      <c r="F46" s="13" t="s">
        <v>75</v>
      </c>
      <c r="G46" s="6" t="s">
        <v>24</v>
      </c>
      <c r="H46" s="6" t="s">
        <v>37</v>
      </c>
      <c r="I46" s="6"/>
      <c r="J46" s="6" t="s">
        <v>76</v>
      </c>
      <c r="K46" s="35" t="s">
        <v>77</v>
      </c>
      <c r="L46" s="6" t="s">
        <v>78</v>
      </c>
      <c r="M46" s="6" t="s">
        <v>78</v>
      </c>
      <c r="N46" s="6" t="s">
        <v>78</v>
      </c>
      <c r="O46" s="6" t="s">
        <v>78</v>
      </c>
      <c r="P46" s="6" t="s">
        <v>29</v>
      </c>
      <c r="Q46" s="79"/>
    </row>
    <row r="47" spans="1:17" ht="15" customHeight="1" x14ac:dyDescent="0.35">
      <c r="A47" s="22">
        <v>782658</v>
      </c>
      <c r="B47" s="50" t="e">
        <f>VLOOKUP(A:A,'[1]NOS PRIORITES'!$F:$G,2,0)</f>
        <v>#N/A</v>
      </c>
      <c r="C47" s="77"/>
      <c r="D47" s="78" t="s">
        <v>21</v>
      </c>
      <c r="E47" s="51" t="s">
        <v>98</v>
      </c>
      <c r="F47" s="6" t="s">
        <v>75</v>
      </c>
      <c r="G47" s="6" t="s">
        <v>24</v>
      </c>
      <c r="H47" s="6" t="s">
        <v>37</v>
      </c>
      <c r="I47" s="6"/>
      <c r="J47" s="6" t="s">
        <v>76</v>
      </c>
      <c r="K47" s="35" t="s">
        <v>77</v>
      </c>
      <c r="L47" s="6" t="s">
        <v>78</v>
      </c>
      <c r="M47" s="6" t="s">
        <v>78</v>
      </c>
      <c r="N47" s="6" t="s">
        <v>78</v>
      </c>
      <c r="O47" s="6" t="s">
        <v>78</v>
      </c>
      <c r="P47" s="6" t="s">
        <v>29</v>
      </c>
      <c r="Q47" s="79"/>
    </row>
    <row r="48" spans="1:17" ht="15" customHeight="1" x14ac:dyDescent="0.35">
      <c r="A48" s="22">
        <v>784261</v>
      </c>
      <c r="B48" s="50" t="e">
        <f>VLOOKUP(A:A,'[1]NOS PRIORITES'!$F:$G,2,0)</f>
        <v>#N/A</v>
      </c>
      <c r="C48" s="77"/>
      <c r="D48" s="78" t="s">
        <v>21</v>
      </c>
      <c r="E48" s="51" t="s">
        <v>99</v>
      </c>
      <c r="F48" s="13" t="s">
        <v>75</v>
      </c>
      <c r="G48" s="43" t="s">
        <v>24</v>
      </c>
      <c r="H48" s="6" t="s">
        <v>37</v>
      </c>
      <c r="I48" s="6"/>
      <c r="J48" s="6" t="s">
        <v>76</v>
      </c>
      <c r="K48" s="35" t="s">
        <v>77</v>
      </c>
      <c r="L48" s="6" t="s">
        <v>78</v>
      </c>
      <c r="M48" s="6" t="s">
        <v>78</v>
      </c>
      <c r="N48" s="6" t="s">
        <v>78</v>
      </c>
      <c r="O48" s="6" t="s">
        <v>78</v>
      </c>
      <c r="P48" s="6" t="s">
        <v>29</v>
      </c>
      <c r="Q48" s="79"/>
    </row>
    <row r="49" spans="1:17" ht="15" customHeight="1" x14ac:dyDescent="0.35">
      <c r="A49" s="22">
        <v>782488</v>
      </c>
      <c r="B49" s="50" t="e">
        <f>VLOOKUP(A:A,'[1]NOS PRIORITES'!$F:$G,2,0)</f>
        <v>#N/A</v>
      </c>
      <c r="C49" s="77"/>
      <c r="D49" s="78" t="s">
        <v>21</v>
      </c>
      <c r="E49" s="51" t="s">
        <v>100</v>
      </c>
      <c r="F49" s="6" t="s">
        <v>75</v>
      </c>
      <c r="G49" s="6" t="s">
        <v>24</v>
      </c>
      <c r="H49" s="6" t="s">
        <v>37</v>
      </c>
      <c r="I49" s="6"/>
      <c r="J49" s="6" t="s">
        <v>76</v>
      </c>
      <c r="K49" s="35" t="s">
        <v>77</v>
      </c>
      <c r="L49" s="6" t="s">
        <v>78</v>
      </c>
      <c r="M49" s="6" t="s">
        <v>78</v>
      </c>
      <c r="N49" s="6" t="s">
        <v>78</v>
      </c>
      <c r="O49" s="6" t="s">
        <v>78</v>
      </c>
      <c r="P49" s="6" t="s">
        <v>29</v>
      </c>
      <c r="Q49" s="79"/>
    </row>
    <row r="50" spans="1:17" ht="15" customHeight="1" x14ac:dyDescent="0.35">
      <c r="A50" s="22">
        <v>522826</v>
      </c>
      <c r="B50" s="50" t="e">
        <f>VLOOKUP(A:A,'[1]NOS PRIORITES'!$F:$G,2,0)</f>
        <v>#N/A</v>
      </c>
      <c r="C50" s="77"/>
      <c r="D50" s="78" t="s">
        <v>21</v>
      </c>
      <c r="E50" s="51" t="s">
        <v>101</v>
      </c>
      <c r="F50" s="6" t="s">
        <v>75</v>
      </c>
      <c r="G50" s="6" t="s">
        <v>24</v>
      </c>
      <c r="H50" s="6" t="s">
        <v>37</v>
      </c>
      <c r="I50" s="6"/>
      <c r="J50" s="6" t="s">
        <v>52</v>
      </c>
      <c r="K50" s="35" t="s">
        <v>77</v>
      </c>
      <c r="L50" s="6" t="s">
        <v>78</v>
      </c>
      <c r="M50" s="6" t="s">
        <v>78</v>
      </c>
      <c r="N50" s="6" t="s">
        <v>78</v>
      </c>
      <c r="O50" s="6" t="s">
        <v>78</v>
      </c>
      <c r="P50" s="6" t="s">
        <v>29</v>
      </c>
      <c r="Q50" s="79"/>
    </row>
    <row r="51" spans="1:17" ht="15" customHeight="1" x14ac:dyDescent="0.35">
      <c r="A51" s="29">
        <v>636618</v>
      </c>
      <c r="B51" s="50" t="e">
        <f>VLOOKUP(A:A,'[1]NOS PRIORITES'!$F:$G,2,0)</f>
        <v>#N/A</v>
      </c>
      <c r="C51" s="77"/>
      <c r="D51" s="77" t="s">
        <v>21</v>
      </c>
      <c r="E51" s="6" t="s">
        <v>102</v>
      </c>
      <c r="F51" s="6" t="s">
        <v>88</v>
      </c>
      <c r="G51" s="6" t="s">
        <v>33</v>
      </c>
      <c r="H51" s="6" t="s">
        <v>37</v>
      </c>
      <c r="I51" s="6"/>
      <c r="J51" s="6" t="s">
        <v>25</v>
      </c>
      <c r="K51" s="16" t="s">
        <v>45</v>
      </c>
      <c r="L51" s="52" t="e">
        <f>EDATE(#REF!,-6)</f>
        <v>#REF!</v>
      </c>
      <c r="M51" s="52" t="e">
        <f>EDATE(L51,2)</f>
        <v>#REF!</v>
      </c>
      <c r="N51" s="6" t="s">
        <v>27</v>
      </c>
      <c r="O51" s="6" t="s">
        <v>28</v>
      </c>
      <c r="P51" s="6" t="s">
        <v>29</v>
      </c>
      <c r="Q51" s="79" t="s">
        <v>30</v>
      </c>
    </row>
    <row r="52" spans="1:17" ht="15" customHeight="1" x14ac:dyDescent="0.35">
      <c r="A52" s="33">
        <v>207852</v>
      </c>
      <c r="B52" s="50">
        <f>VLOOKUP(A:A,'[1]NOS PRIORITES'!$F:$G,2,0)</f>
        <v>4196475</v>
      </c>
      <c r="C52" s="77"/>
      <c r="D52" s="78" t="s">
        <v>21</v>
      </c>
      <c r="E52" s="25" t="s">
        <v>103</v>
      </c>
      <c r="F52" s="6" t="s">
        <v>44</v>
      </c>
      <c r="G52" s="6" t="s">
        <v>33</v>
      </c>
      <c r="H52" s="6" t="s">
        <v>37</v>
      </c>
      <c r="I52" s="6"/>
      <c r="J52" s="6" t="s">
        <v>25</v>
      </c>
      <c r="K52" s="16" t="s">
        <v>45</v>
      </c>
      <c r="L52" s="52" t="e">
        <f>EDATE(#REF!,-6)</f>
        <v>#REF!</v>
      </c>
      <c r="M52" s="52" t="e">
        <f>EDATE(L52,2)</f>
        <v>#REF!</v>
      </c>
      <c r="N52" s="6" t="s">
        <v>53</v>
      </c>
      <c r="O52" s="6" t="s">
        <v>72</v>
      </c>
      <c r="P52" s="6" t="s">
        <v>29</v>
      </c>
      <c r="Q52" s="79" t="s">
        <v>30</v>
      </c>
    </row>
    <row r="53" spans="1:17" ht="15" customHeight="1" x14ac:dyDescent="0.35">
      <c r="A53" s="30">
        <v>782484</v>
      </c>
      <c r="B53" s="50" t="e">
        <f>VLOOKUP(A:A,'[1]NOS PRIORITES'!$F:$G,2,0)</f>
        <v>#N/A</v>
      </c>
      <c r="C53" s="77"/>
      <c r="D53" s="78" t="s">
        <v>21</v>
      </c>
      <c r="E53" s="51" t="s">
        <v>104</v>
      </c>
      <c r="F53" s="13" t="s">
        <v>75</v>
      </c>
      <c r="G53" s="6" t="s">
        <v>24</v>
      </c>
      <c r="H53" s="6" t="s">
        <v>37</v>
      </c>
      <c r="I53" s="6"/>
      <c r="J53" s="6" t="s">
        <v>76</v>
      </c>
      <c r="K53" s="35" t="s">
        <v>77</v>
      </c>
      <c r="L53" s="6" t="s">
        <v>78</v>
      </c>
      <c r="M53" s="6" t="s">
        <v>78</v>
      </c>
      <c r="N53" s="6" t="s">
        <v>78</v>
      </c>
      <c r="O53" s="6" t="s">
        <v>78</v>
      </c>
      <c r="P53" s="6" t="s">
        <v>29</v>
      </c>
      <c r="Q53" s="79"/>
    </row>
    <row r="54" spans="1:17" s="48" customFormat="1" ht="15" customHeight="1" x14ac:dyDescent="0.35">
      <c r="A54" s="114">
        <v>785942</v>
      </c>
      <c r="B54" s="57">
        <f>VLOOKUP(A:A,'[1]NOS PRIORITES'!$F:$G,2,0)</f>
        <v>4196692</v>
      </c>
      <c r="C54" s="81"/>
      <c r="D54" s="81" t="s">
        <v>21</v>
      </c>
      <c r="E54" s="46" t="s">
        <v>105</v>
      </c>
      <c r="F54" s="91" t="s">
        <v>106</v>
      </c>
      <c r="G54" s="46" t="s">
        <v>33</v>
      </c>
      <c r="H54" s="46" t="s">
        <v>37</v>
      </c>
      <c r="I54" s="46" t="s">
        <v>69</v>
      </c>
      <c r="J54" s="46" t="s">
        <v>110</v>
      </c>
      <c r="K54" s="47" t="s">
        <v>45</v>
      </c>
      <c r="L54" s="92" t="e">
        <f>EDATE(#REF!,-6)</f>
        <v>#REF!</v>
      </c>
      <c r="M54" s="92" t="e">
        <f>EDATE(L54,2)</f>
        <v>#REF!</v>
      </c>
      <c r="N54" s="46" t="s">
        <v>53</v>
      </c>
      <c r="O54" s="46" t="s">
        <v>72</v>
      </c>
      <c r="P54" s="46" t="s">
        <v>29</v>
      </c>
      <c r="Q54" s="53" t="s">
        <v>198</v>
      </c>
    </row>
    <row r="55" spans="1:17" s="48" customFormat="1" ht="15" customHeight="1" x14ac:dyDescent="0.35">
      <c r="A55" s="44">
        <v>652405</v>
      </c>
      <c r="B55" s="50">
        <f>VLOOKUP(A:A,'[1]NOS PRIORITES'!$F:$G,2,0)</f>
        <v>4196086</v>
      </c>
      <c r="C55" s="81"/>
      <c r="D55" s="81" t="s">
        <v>21</v>
      </c>
      <c r="E55" s="46" t="s">
        <v>107</v>
      </c>
      <c r="F55" s="46" t="s">
        <v>108</v>
      </c>
      <c r="G55" s="46" t="s">
        <v>109</v>
      </c>
      <c r="H55" s="46" t="s">
        <v>34</v>
      </c>
      <c r="I55" s="46" t="s">
        <v>69</v>
      </c>
      <c r="J55" s="46" t="s">
        <v>110</v>
      </c>
      <c r="K55" s="47"/>
      <c r="L55" s="46"/>
      <c r="M55" s="46"/>
      <c r="N55" s="46"/>
      <c r="O55" s="46"/>
      <c r="P55" s="53"/>
      <c r="Q55" s="53" t="s">
        <v>198</v>
      </c>
    </row>
    <row r="56" spans="1:17" ht="15" customHeight="1" x14ac:dyDescent="0.35">
      <c r="A56" s="29">
        <v>792633</v>
      </c>
      <c r="B56" s="50" t="e">
        <f>VLOOKUP(A:A,'[1]NOS PRIORITES'!$F:$G,2,0)</f>
        <v>#N/A</v>
      </c>
      <c r="C56" s="77"/>
      <c r="D56" s="77" t="s">
        <v>21</v>
      </c>
      <c r="E56" s="6" t="s">
        <v>111</v>
      </c>
      <c r="F56" s="6" t="s">
        <v>112</v>
      </c>
      <c r="G56" s="6" t="s">
        <v>33</v>
      </c>
      <c r="H56" s="6" t="s">
        <v>112</v>
      </c>
      <c r="I56" s="6"/>
      <c r="J56" s="6" t="s">
        <v>25</v>
      </c>
      <c r="K56" s="16" t="s">
        <v>45</v>
      </c>
      <c r="L56" s="52" t="e">
        <f>EDATE(#REF!,-6)</f>
        <v>#REF!</v>
      </c>
      <c r="M56" s="52" t="e">
        <f>EDATE(L56,2)</f>
        <v>#REF!</v>
      </c>
      <c r="N56" s="6" t="s">
        <v>27</v>
      </c>
      <c r="O56" s="6" t="s">
        <v>28</v>
      </c>
      <c r="P56" s="79" t="s">
        <v>29</v>
      </c>
      <c r="Q56" s="79" t="s">
        <v>131</v>
      </c>
    </row>
    <row r="57" spans="1:17" x14ac:dyDescent="0.35">
      <c r="A57" s="82"/>
      <c r="B57" s="50"/>
      <c r="C57" s="83"/>
      <c r="D57" s="83"/>
      <c r="E57" s="84"/>
      <c r="F57" s="84"/>
      <c r="G57" s="84"/>
      <c r="H57" s="84"/>
      <c r="I57" s="84"/>
      <c r="J57" s="43"/>
      <c r="K57" s="43"/>
      <c r="L57" s="43"/>
      <c r="M57" s="43"/>
      <c r="N57" s="43"/>
      <c r="O57" s="43"/>
      <c r="P57" s="43"/>
      <c r="Q57" s="43"/>
    </row>
    <row r="58" spans="1:17" x14ac:dyDescent="0.35">
      <c r="A58" s="82"/>
      <c r="B58" s="85"/>
      <c r="C58" s="83"/>
      <c r="D58" s="83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</row>
    <row r="59" spans="1:17" x14ac:dyDescent="0.35">
      <c r="A59" s="82"/>
      <c r="B59" s="85"/>
      <c r="C59" s="83"/>
      <c r="D59" s="83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</row>
    <row r="60" spans="1:17" x14ac:dyDescent="0.35">
      <c r="A60" s="82"/>
      <c r="B60" s="85"/>
      <c r="C60" s="83"/>
      <c r="D60" s="83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</row>
    <row r="61" spans="1:17" x14ac:dyDescent="0.35">
      <c r="A61" s="82"/>
      <c r="B61" s="85"/>
      <c r="C61" s="83"/>
      <c r="D61" s="83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</row>
    <row r="62" spans="1:17" x14ac:dyDescent="0.35">
      <c r="A62" s="82"/>
      <c r="B62" s="85"/>
      <c r="C62" s="83"/>
      <c r="D62" s="83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</row>
    <row r="63" spans="1:17" x14ac:dyDescent="0.35">
      <c r="A63" s="82"/>
      <c r="B63" s="85"/>
      <c r="C63" s="83"/>
      <c r="D63" s="83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</row>
    <row r="64" spans="1:17" x14ac:dyDescent="0.35">
      <c r="A64" s="82"/>
      <c r="B64" s="85"/>
      <c r="C64" s="83"/>
      <c r="D64" s="83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</row>
    <row r="65" spans="1:17" x14ac:dyDescent="0.35">
      <c r="A65" s="82"/>
      <c r="B65" s="85"/>
      <c r="C65" s="83"/>
      <c r="D65" s="83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</row>
    <row r="66" spans="1:17" x14ac:dyDescent="0.35">
      <c r="A66" s="82"/>
      <c r="B66" s="85"/>
      <c r="C66" s="83"/>
      <c r="D66" s="83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</row>
  </sheetData>
  <autoFilter ref="A10:Q56" xr:uid="{52558F37-47E4-47E7-9A00-6EF0898BF3B2}"/>
  <mergeCells count="2">
    <mergeCell ref="E8:F9"/>
    <mergeCell ref="H5:J5"/>
  </mergeCells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10D481C-D6B0-40DC-B9D6-5477AD6A6A1A}">
          <x14:formula1>
            <xm:f>'Artworks with AR change'!$A$1:$A$6</xm:f>
          </x14:formula1>
          <xm:sqref>K6:K1048576</xm:sqref>
        </x14:dataValidation>
        <x14:dataValidation type="list" allowBlank="1" showInputMessage="1" showErrorMessage="1" xr:uid="{5CC215FB-0604-46E3-93D3-48AC6A7D6550}">
          <x14:formula1>
            <xm:f>#REF!</xm:f>
          </x14:formula1>
          <xm:sqref>P11:P56</xm:sqref>
        </x14:dataValidation>
        <x14:dataValidation type="list" allowBlank="1" showInputMessage="1" showErrorMessage="1" xr:uid="{22B30FEA-5434-46A3-A0AB-D097573E36F9}">
          <x14:formula1>
            <xm:f>#REF!</xm:f>
          </x14:formula1>
          <xm:sqref>Q1:Q1048576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E1AF8-8B20-4BF6-BB5A-93EBB7D0E44B}">
  <sheetPr filterMode="1"/>
  <dimension ref="A5:O87"/>
  <sheetViews>
    <sheetView tabSelected="1" zoomScale="71" zoomScaleNormal="71" workbookViewId="0">
      <pane ySplit="10" topLeftCell="A11" activePane="bottomLeft" state="frozen"/>
      <selection pane="bottomLeft" activeCell="O30" sqref="O30"/>
    </sheetView>
  </sheetViews>
  <sheetFormatPr baseColWidth="10" defaultColWidth="11.453125" defaultRowHeight="14.5" outlineLevelCol="1" x14ac:dyDescent="0.35"/>
  <cols>
    <col min="1" max="1" width="13.26953125" style="4" customWidth="1"/>
    <col min="2" max="2" width="13.26953125" style="49" hidden="1" customWidth="1"/>
    <col min="3" max="3" width="8.26953125" style="3" hidden="1" customWidth="1"/>
    <col min="4" max="4" width="9.81640625" style="3" hidden="1" customWidth="1"/>
    <col min="5" max="5" width="24.453125" style="2" hidden="1" customWidth="1"/>
    <col min="6" max="6" width="17.1796875" style="2" hidden="1" customWidth="1"/>
    <col min="7" max="7" width="13.81640625" style="2" hidden="1" customWidth="1"/>
    <col min="8" max="8" width="28.7265625" style="2" hidden="1" customWidth="1" outlineLevel="1"/>
    <col min="9" max="9" width="10.453125" style="2" hidden="1" customWidth="1" outlineLevel="1"/>
    <col min="10" max="14" width="17.1796875" style="2" hidden="1" customWidth="1" outlineLevel="1"/>
    <col min="15" max="15" width="17.1796875" style="2" customWidth="1" outlineLevel="1"/>
  </cols>
  <sheetData>
    <row r="5" spans="1:15" ht="53.25" customHeight="1" x14ac:dyDescent="0.35">
      <c r="H5" s="21" t="s">
        <v>0</v>
      </c>
      <c r="I5" s="72"/>
      <c r="J5" s="73" t="s">
        <v>113</v>
      </c>
      <c r="K5" s="74">
        <f ca="1">H6-TODAY()</f>
        <v>296</v>
      </c>
      <c r="L5" s="74" t="s">
        <v>114</v>
      </c>
      <c r="M5" s="21"/>
      <c r="N5" s="21"/>
      <c r="O5" s="21"/>
    </row>
    <row r="6" spans="1:15" x14ac:dyDescent="0.35">
      <c r="H6" s="71">
        <v>44966</v>
      </c>
    </row>
    <row r="7" spans="1:15" x14ac:dyDescent="0.35">
      <c r="A7" s="127"/>
      <c r="E7" s="20"/>
    </row>
    <row r="8" spans="1:15" x14ac:dyDescent="0.35">
      <c r="E8" s="128"/>
      <c r="H8" s="19"/>
      <c r="I8" s="19"/>
      <c r="J8" s="19"/>
      <c r="K8" s="19"/>
      <c r="L8" s="19"/>
      <c r="M8" s="19"/>
      <c r="N8" s="19"/>
      <c r="O8" s="19"/>
    </row>
    <row r="9" spans="1:15" ht="15" thickBot="1" x14ac:dyDescent="0.4">
      <c r="C9" s="1"/>
      <c r="D9" s="1"/>
      <c r="E9" s="128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54" customHeight="1" thickTop="1" thickBot="1" x14ac:dyDescent="0.4">
      <c r="A10" s="18" t="s">
        <v>4</v>
      </c>
      <c r="B10" s="18" t="s">
        <v>5</v>
      </c>
      <c r="C10" s="17" t="s">
        <v>6</v>
      </c>
      <c r="D10" s="17" t="s">
        <v>7</v>
      </c>
      <c r="E10" s="17" t="s">
        <v>9</v>
      </c>
      <c r="F10" s="17" t="s">
        <v>10</v>
      </c>
      <c r="G10" s="17" t="s">
        <v>11</v>
      </c>
      <c r="H10" s="17" t="s">
        <v>115</v>
      </c>
      <c r="I10" s="17" t="s">
        <v>13</v>
      </c>
      <c r="J10" s="17" t="s">
        <v>14</v>
      </c>
      <c r="K10" s="17" t="s">
        <v>15</v>
      </c>
      <c r="L10" s="17" t="s">
        <v>16</v>
      </c>
      <c r="M10" s="17" t="s">
        <v>116</v>
      </c>
      <c r="N10" s="17" t="s">
        <v>117</v>
      </c>
      <c r="O10" s="17" t="s">
        <v>118</v>
      </c>
    </row>
    <row r="11" spans="1:15" s="48" customFormat="1" ht="15.75" hidden="1" customHeight="1" thickTop="1" thickBot="1" x14ac:dyDescent="0.4">
      <c r="A11" s="44">
        <v>592437</v>
      </c>
      <c r="B11" s="57">
        <f>VLOOKUP(A:A,'[1]NOS PRIORITES'!$F:$G,2,0)</f>
        <v>4197627</v>
      </c>
      <c r="C11" s="45"/>
      <c r="D11" s="45" t="s">
        <v>21</v>
      </c>
      <c r="E11" s="46" t="s">
        <v>119</v>
      </c>
      <c r="F11" s="46" t="s">
        <v>120</v>
      </c>
      <c r="G11" s="46" t="s">
        <v>121</v>
      </c>
      <c r="H11" s="46" t="s">
        <v>69</v>
      </c>
      <c r="I11" s="46" t="s">
        <v>110</v>
      </c>
      <c r="J11" s="46"/>
      <c r="K11" s="46"/>
      <c r="L11" s="46"/>
      <c r="M11" s="46"/>
      <c r="N11" s="46"/>
      <c r="O11" s="46" t="s">
        <v>198</v>
      </c>
    </row>
    <row r="12" spans="1:15" s="48" customFormat="1" ht="15" hidden="1" customHeight="1" thickTop="1" x14ac:dyDescent="0.35">
      <c r="A12" s="44">
        <v>592439</v>
      </c>
      <c r="B12" s="57">
        <f>VLOOKUP(A:A,'[1]NOS PRIORITES'!$F:$G,2,0)</f>
        <v>4197623</v>
      </c>
      <c r="C12" s="45"/>
      <c r="D12" s="45" t="s">
        <v>21</v>
      </c>
      <c r="E12" s="46" t="s">
        <v>119</v>
      </c>
      <c r="F12" s="46" t="s">
        <v>120</v>
      </c>
      <c r="G12" s="46" t="s">
        <v>121</v>
      </c>
      <c r="H12" s="46" t="s">
        <v>69</v>
      </c>
      <c r="I12" s="46" t="s">
        <v>110</v>
      </c>
      <c r="J12" s="46"/>
      <c r="K12" s="46"/>
      <c r="L12" s="46"/>
      <c r="M12" s="46"/>
      <c r="N12" s="46"/>
      <c r="O12" s="46" t="s">
        <v>198</v>
      </c>
    </row>
    <row r="13" spans="1:15" ht="15" hidden="1" customHeight="1" thickTop="1" x14ac:dyDescent="0.35">
      <c r="A13" s="29">
        <v>651612</v>
      </c>
      <c r="B13" s="50">
        <f>VLOOKUP(A:A,'[1]NOS PRIORITES'!$F:$G,2,0)</f>
        <v>4199880</v>
      </c>
      <c r="C13" s="23"/>
      <c r="D13" s="23" t="s">
        <v>21</v>
      </c>
      <c r="E13" s="6" t="s">
        <v>122</v>
      </c>
      <c r="F13" s="6" t="s">
        <v>120</v>
      </c>
      <c r="G13" s="6" t="s">
        <v>34</v>
      </c>
      <c r="H13" s="6"/>
      <c r="I13" s="6" t="s">
        <v>76</v>
      </c>
      <c r="J13" s="16" t="s">
        <v>123</v>
      </c>
      <c r="K13" s="6" t="s">
        <v>78</v>
      </c>
      <c r="L13" s="6" t="s">
        <v>78</v>
      </c>
      <c r="M13" s="69" t="s">
        <v>78</v>
      </c>
      <c r="N13" s="6" t="s">
        <v>29</v>
      </c>
      <c r="O13" s="58" t="s">
        <v>153</v>
      </c>
    </row>
    <row r="14" spans="1:15" ht="15" hidden="1" customHeight="1" thickTop="1" x14ac:dyDescent="0.35">
      <c r="A14" s="100">
        <v>790921</v>
      </c>
      <c r="B14" s="50" t="e">
        <f>VLOOKUP(A:A,'[1]NOS PRIORITES'!$F:$G,2,0)</f>
        <v>#N/A</v>
      </c>
      <c r="C14" s="23"/>
      <c r="D14" s="24" t="s">
        <v>21</v>
      </c>
      <c r="E14" s="26" t="s">
        <v>124</v>
      </c>
      <c r="F14" s="6" t="s">
        <v>120</v>
      </c>
      <c r="G14" s="6" t="s">
        <v>124</v>
      </c>
      <c r="H14" s="99" t="s">
        <v>194</v>
      </c>
      <c r="I14" s="6" t="s">
        <v>76</v>
      </c>
      <c r="J14" s="35" t="s">
        <v>125</v>
      </c>
      <c r="K14" s="52" t="e">
        <f>EDATE(#REF!,-6)</f>
        <v>#REF!</v>
      </c>
      <c r="L14" s="52" t="e">
        <f>EDATE(K14,2)</f>
        <v>#REF!</v>
      </c>
      <c r="M14" s="70" t="e">
        <f ca="1">L14-TODAY()</f>
        <v>#REF!</v>
      </c>
      <c r="N14" s="6" t="s">
        <v>29</v>
      </c>
      <c r="O14" s="56" t="s">
        <v>131</v>
      </c>
    </row>
    <row r="15" spans="1:15" ht="15" hidden="1" customHeight="1" thickTop="1" x14ac:dyDescent="0.35">
      <c r="A15" s="115">
        <v>790922</v>
      </c>
      <c r="B15" s="116" t="e">
        <f>VLOOKUP(A:A,'[1]NOS PRIORITES'!$F:$G,2,0)</f>
        <v>#N/A</v>
      </c>
      <c r="C15" s="117"/>
      <c r="D15" s="118" t="s">
        <v>21</v>
      </c>
      <c r="E15" s="119" t="s">
        <v>124</v>
      </c>
      <c r="F15" s="120" t="s">
        <v>120</v>
      </c>
      <c r="G15" s="120" t="s">
        <v>124</v>
      </c>
      <c r="H15" s="99" t="s">
        <v>194</v>
      </c>
      <c r="I15" s="120" t="s">
        <v>52</v>
      </c>
      <c r="J15" s="121" t="s">
        <v>125</v>
      </c>
      <c r="K15" s="122" t="e">
        <f>EDATE(#REF!,-6)</f>
        <v>#REF!</v>
      </c>
      <c r="L15" s="122" t="e">
        <f>EDATE(K15,2)</f>
        <v>#REF!</v>
      </c>
      <c r="M15" s="123" t="e">
        <f ca="1">L15-TODAY()</f>
        <v>#REF!</v>
      </c>
      <c r="N15" s="120" t="s">
        <v>29</v>
      </c>
      <c r="O15" s="124" t="s">
        <v>193</v>
      </c>
    </row>
    <row r="16" spans="1:15" ht="15" customHeight="1" thickTop="1" x14ac:dyDescent="0.35">
      <c r="A16" s="30">
        <v>808191</v>
      </c>
      <c r="B16" s="50" t="e">
        <f>VLOOKUP(A:A,'[1]NOS PRIORITES'!$F:$G,2,0)</f>
        <v>#N/A</v>
      </c>
      <c r="C16" s="23"/>
      <c r="D16" s="24" t="s">
        <v>21</v>
      </c>
      <c r="E16" s="5" t="s">
        <v>127</v>
      </c>
      <c r="F16" s="6" t="s">
        <v>120</v>
      </c>
      <c r="G16" s="6" t="s">
        <v>128</v>
      </c>
      <c r="H16" s="6"/>
      <c r="I16" s="6" t="s">
        <v>25</v>
      </c>
      <c r="J16" s="16" t="s">
        <v>26</v>
      </c>
      <c r="K16" s="52" t="e">
        <f>EDATE(#REF!,-6)</f>
        <v>#REF!</v>
      </c>
      <c r="L16" s="52" t="e">
        <f t="shared" ref="L16:L26" si="0">EDATE(K16,2)</f>
        <v>#REF!</v>
      </c>
      <c r="M16" s="70" t="e">
        <f t="shared" ref="M16:M63" ca="1" si="1">L16-TODAY()</f>
        <v>#REF!</v>
      </c>
      <c r="N16" s="6" t="s">
        <v>29</v>
      </c>
      <c r="O16" s="58" t="s">
        <v>30</v>
      </c>
    </row>
    <row r="17" spans="1:15" ht="15" hidden="1" customHeight="1" thickTop="1" x14ac:dyDescent="0.35">
      <c r="A17" s="29">
        <v>648448</v>
      </c>
      <c r="B17" s="50" t="e">
        <f>VLOOKUP(A:A,'[1]NOS PRIORITES'!$F:$G,2,0)</f>
        <v>#N/A</v>
      </c>
      <c r="C17" s="23"/>
      <c r="D17" s="23" t="s">
        <v>21</v>
      </c>
      <c r="E17" s="6" t="s">
        <v>129</v>
      </c>
      <c r="F17" s="6" t="s">
        <v>120</v>
      </c>
      <c r="G17" s="6" t="s">
        <v>130</v>
      </c>
      <c r="H17" s="6"/>
      <c r="I17" s="6" t="s">
        <v>76</v>
      </c>
      <c r="J17" s="35" t="s">
        <v>125</v>
      </c>
      <c r="K17" s="52" t="e">
        <f>EDATE(#REF!,-6)</f>
        <v>#REF!</v>
      </c>
      <c r="L17" s="52" t="e">
        <f t="shared" si="0"/>
        <v>#REF!</v>
      </c>
      <c r="M17" s="70" t="e">
        <f t="shared" ca="1" si="1"/>
        <v>#REF!</v>
      </c>
      <c r="N17" s="6" t="s">
        <v>29</v>
      </c>
      <c r="O17" s="55" t="s">
        <v>131</v>
      </c>
    </row>
    <row r="18" spans="1:15" ht="15" hidden="1" customHeight="1" x14ac:dyDescent="0.35">
      <c r="A18" s="125">
        <v>648644</v>
      </c>
      <c r="B18" s="50">
        <f>VLOOKUP(A:A,'[1]NOS PRIORITES'!$F:$G,2,0)</f>
        <v>4199763</v>
      </c>
      <c r="C18" s="23"/>
      <c r="D18" s="23" t="s">
        <v>21</v>
      </c>
      <c r="E18" s="6" t="s">
        <v>129</v>
      </c>
      <c r="F18" s="6" t="s">
        <v>120</v>
      </c>
      <c r="G18" s="6" t="s">
        <v>130</v>
      </c>
      <c r="H18" s="6"/>
      <c r="I18" s="6" t="s">
        <v>76</v>
      </c>
      <c r="J18" s="35" t="s">
        <v>125</v>
      </c>
      <c r="K18" s="52" t="e">
        <f>EDATE(#REF!,-6)</f>
        <v>#REF!</v>
      </c>
      <c r="L18" s="52" t="e">
        <f t="shared" si="0"/>
        <v>#REF!</v>
      </c>
      <c r="M18" s="70" t="e">
        <f t="shared" ca="1" si="1"/>
        <v>#REF!</v>
      </c>
      <c r="N18" s="6" t="s">
        <v>29</v>
      </c>
      <c r="O18" s="55" t="s">
        <v>131</v>
      </c>
    </row>
    <row r="19" spans="1:15" ht="15" hidden="1" customHeight="1" x14ac:dyDescent="0.35">
      <c r="A19" s="125">
        <v>314554</v>
      </c>
      <c r="B19" s="50">
        <f>VLOOKUP(A:A,'[1]NOS PRIORITES'!$F:$G,2,0)</f>
        <v>4199754</v>
      </c>
      <c r="C19" s="23"/>
      <c r="D19" s="23" t="s">
        <v>21</v>
      </c>
      <c r="E19" s="6" t="s">
        <v>129</v>
      </c>
      <c r="F19" s="6" t="s">
        <v>120</v>
      </c>
      <c r="G19" s="6" t="s">
        <v>130</v>
      </c>
      <c r="H19" s="6"/>
      <c r="I19" s="6" t="s">
        <v>76</v>
      </c>
      <c r="J19" s="35" t="s">
        <v>125</v>
      </c>
      <c r="K19" s="52" t="e">
        <f>EDATE(#REF!,-6)</f>
        <v>#REF!</v>
      </c>
      <c r="L19" s="52" t="e">
        <f>EDATE(K19,2)</f>
        <v>#REF!</v>
      </c>
      <c r="M19" s="70" t="e">
        <f t="shared" ca="1" si="1"/>
        <v>#REF!</v>
      </c>
      <c r="N19" s="6" t="s">
        <v>29</v>
      </c>
      <c r="O19" s="55" t="s">
        <v>131</v>
      </c>
    </row>
    <row r="20" spans="1:15" ht="15" hidden="1" customHeight="1" x14ac:dyDescent="0.35">
      <c r="A20" s="29">
        <v>312027</v>
      </c>
      <c r="B20" s="50">
        <f>VLOOKUP(A:A,'[1]NOS PRIORITES'!$F:$G,2,0)</f>
        <v>4191895</v>
      </c>
      <c r="C20" s="23"/>
      <c r="D20" s="23" t="s">
        <v>21</v>
      </c>
      <c r="E20" s="6" t="s">
        <v>129</v>
      </c>
      <c r="F20" s="6" t="s">
        <v>120</v>
      </c>
      <c r="G20" s="6" t="s">
        <v>130</v>
      </c>
      <c r="H20" s="6"/>
      <c r="I20" s="6" t="s">
        <v>76</v>
      </c>
      <c r="J20" s="35" t="s">
        <v>125</v>
      </c>
      <c r="K20" s="52" t="e">
        <f>EDATE(#REF!,-6)</f>
        <v>#REF!</v>
      </c>
      <c r="L20" s="52" t="e">
        <f t="shared" si="0"/>
        <v>#REF!</v>
      </c>
      <c r="M20" s="70" t="e">
        <f t="shared" ca="1" si="1"/>
        <v>#REF!</v>
      </c>
      <c r="N20" s="6" t="s">
        <v>29</v>
      </c>
      <c r="O20" s="55" t="s">
        <v>42</v>
      </c>
    </row>
    <row r="21" spans="1:15" ht="15" hidden="1" customHeight="1" x14ac:dyDescent="0.35">
      <c r="A21" s="29">
        <v>62264</v>
      </c>
      <c r="B21" s="50">
        <f>VLOOKUP(A:A,'[1]NOS PRIORITES'!$F:$G,2,0)</f>
        <v>4198806</v>
      </c>
      <c r="C21" s="23"/>
      <c r="D21" s="23" t="s">
        <v>21</v>
      </c>
      <c r="E21" s="6" t="s">
        <v>129</v>
      </c>
      <c r="F21" s="6" t="s">
        <v>120</v>
      </c>
      <c r="G21" s="6" t="s">
        <v>130</v>
      </c>
      <c r="H21" s="6"/>
      <c r="I21" s="6" t="s">
        <v>76</v>
      </c>
      <c r="J21" s="35" t="s">
        <v>125</v>
      </c>
      <c r="K21" s="52" t="e">
        <f>EDATE(#REF!,-6)</f>
        <v>#REF!</v>
      </c>
      <c r="L21" s="52" t="e">
        <f t="shared" si="0"/>
        <v>#REF!</v>
      </c>
      <c r="M21" s="70" t="e">
        <f t="shared" ca="1" si="1"/>
        <v>#REF!</v>
      </c>
      <c r="N21" s="6" t="s">
        <v>29</v>
      </c>
      <c r="O21" s="55" t="s">
        <v>131</v>
      </c>
    </row>
    <row r="22" spans="1:15" ht="15" hidden="1" customHeight="1" x14ac:dyDescent="0.35">
      <c r="A22" s="31">
        <v>263106</v>
      </c>
      <c r="B22" s="50" t="e">
        <f>VLOOKUP(A:A,'[1]NOS PRIORITES'!$F:$G,2,0)</f>
        <v>#N/A</v>
      </c>
      <c r="C22" s="23"/>
      <c r="D22" s="23" t="s">
        <v>21</v>
      </c>
      <c r="E22" s="6" t="s">
        <v>124</v>
      </c>
      <c r="F22" s="6" t="s">
        <v>120</v>
      </c>
      <c r="G22" s="6" t="s">
        <v>124</v>
      </c>
      <c r="H22" s="6"/>
      <c r="I22" s="6" t="s">
        <v>76</v>
      </c>
      <c r="J22" s="35" t="s">
        <v>125</v>
      </c>
      <c r="K22" s="52" t="e">
        <f>EDATE(#REF!,-6)</f>
        <v>#REF!</v>
      </c>
      <c r="L22" s="52" t="e">
        <f t="shared" si="0"/>
        <v>#REF!</v>
      </c>
      <c r="M22" s="70" t="e">
        <f t="shared" ca="1" si="1"/>
        <v>#REF!</v>
      </c>
      <c r="N22" s="6" t="s">
        <v>29</v>
      </c>
      <c r="O22" s="55" t="s">
        <v>131</v>
      </c>
    </row>
    <row r="23" spans="1:15" ht="15" hidden="1" customHeight="1" x14ac:dyDescent="0.35">
      <c r="A23" s="29">
        <v>722525</v>
      </c>
      <c r="B23" s="50" t="e">
        <f>VLOOKUP(A:A,'[1]NOS PRIORITES'!$F:$G,2,0)</f>
        <v>#N/A</v>
      </c>
      <c r="C23" s="23"/>
      <c r="D23" s="23" t="s">
        <v>21</v>
      </c>
      <c r="E23" s="6" t="s">
        <v>129</v>
      </c>
      <c r="F23" s="6" t="s">
        <v>120</v>
      </c>
      <c r="G23" s="6" t="s">
        <v>130</v>
      </c>
      <c r="H23" s="6" t="s">
        <v>196</v>
      </c>
      <c r="I23" s="6" t="s">
        <v>76</v>
      </c>
      <c r="J23" s="35" t="s">
        <v>125</v>
      </c>
      <c r="K23" s="52" t="e">
        <f>EDATE(#REF!,-6)</f>
        <v>#REF!</v>
      </c>
      <c r="L23" s="52" t="e">
        <f t="shared" si="0"/>
        <v>#REF!</v>
      </c>
      <c r="M23" s="70" t="e">
        <f t="shared" ca="1" si="1"/>
        <v>#REF!</v>
      </c>
      <c r="N23" s="6" t="s">
        <v>29</v>
      </c>
      <c r="O23" s="56" t="s">
        <v>126</v>
      </c>
    </row>
    <row r="24" spans="1:15" ht="15" hidden="1" customHeight="1" x14ac:dyDescent="0.35">
      <c r="A24" s="29">
        <v>62256</v>
      </c>
      <c r="B24" s="50">
        <f>VLOOKUP(A:A,'[1]NOS PRIORITES'!$F:$G,2,0)</f>
        <v>4198722</v>
      </c>
      <c r="C24" s="23"/>
      <c r="D24" s="23" t="s">
        <v>21</v>
      </c>
      <c r="E24" s="6" t="s">
        <v>129</v>
      </c>
      <c r="F24" s="6" t="s">
        <v>120</v>
      </c>
      <c r="G24" s="6" t="s">
        <v>130</v>
      </c>
      <c r="H24" s="6"/>
      <c r="I24" s="6" t="s">
        <v>52</v>
      </c>
      <c r="J24" s="35" t="s">
        <v>125</v>
      </c>
      <c r="K24" s="52" t="e">
        <f>EDATE(#REF!,-6)</f>
        <v>#REF!</v>
      </c>
      <c r="L24" s="52" t="e">
        <f>EDATE(K24,2)</f>
        <v>#REF!</v>
      </c>
      <c r="M24" s="70" t="e">
        <f ca="1">L24-TODAY()</f>
        <v>#REF!</v>
      </c>
      <c r="N24" s="6" t="s">
        <v>29</v>
      </c>
      <c r="O24" s="55" t="s">
        <v>131</v>
      </c>
    </row>
    <row r="25" spans="1:15" ht="12.75" hidden="1" customHeight="1" x14ac:dyDescent="0.35">
      <c r="A25" s="29">
        <v>508513</v>
      </c>
      <c r="B25" s="50">
        <f>VLOOKUP(A:A,'[1]NOS PRIORITES'!$F:$G,2,0)</f>
        <v>4199747</v>
      </c>
      <c r="C25" s="23"/>
      <c r="D25" s="23" t="s">
        <v>21</v>
      </c>
      <c r="E25" s="6" t="s">
        <v>129</v>
      </c>
      <c r="F25" s="6" t="s">
        <v>120</v>
      </c>
      <c r="G25" s="6" t="s">
        <v>130</v>
      </c>
      <c r="H25" s="6"/>
      <c r="I25" s="6" t="s">
        <v>76</v>
      </c>
      <c r="J25" s="35" t="s">
        <v>125</v>
      </c>
      <c r="K25" s="52" t="e">
        <f>EDATE(#REF!,-6)</f>
        <v>#REF!</v>
      </c>
      <c r="L25" s="52" t="e">
        <f t="shared" si="0"/>
        <v>#REF!</v>
      </c>
      <c r="M25" s="70" t="e">
        <f t="shared" ca="1" si="1"/>
        <v>#REF!</v>
      </c>
      <c r="N25" s="6" t="s">
        <v>29</v>
      </c>
      <c r="O25" s="55" t="s">
        <v>131</v>
      </c>
    </row>
    <row r="26" spans="1:15" ht="15" customHeight="1" x14ac:dyDescent="0.35">
      <c r="A26" s="96">
        <v>599753</v>
      </c>
      <c r="B26" s="50">
        <f>VLOOKUP(A:A,'[1]NOS PRIORITES'!$F:$G,2,0)</f>
        <v>4199743</v>
      </c>
      <c r="C26" s="23"/>
      <c r="D26" s="23" t="s">
        <v>21</v>
      </c>
      <c r="E26" s="6" t="s">
        <v>133</v>
      </c>
      <c r="F26" s="6" t="s">
        <v>120</v>
      </c>
      <c r="G26" s="6" t="s">
        <v>133</v>
      </c>
      <c r="H26" s="6"/>
      <c r="I26" s="6" t="s">
        <v>76</v>
      </c>
      <c r="J26" s="35" t="s">
        <v>125</v>
      </c>
      <c r="K26" s="52" t="e">
        <f>EDATE(#REF!,-6)</f>
        <v>#REF!</v>
      </c>
      <c r="L26" s="52" t="e">
        <f t="shared" si="0"/>
        <v>#REF!</v>
      </c>
      <c r="M26" s="70" t="e">
        <f t="shared" ca="1" si="1"/>
        <v>#REF!</v>
      </c>
      <c r="N26" s="6" t="s">
        <v>29</v>
      </c>
      <c r="O26" s="27"/>
    </row>
    <row r="27" spans="1:15" ht="15" customHeight="1" x14ac:dyDescent="0.35">
      <c r="A27" s="125">
        <v>263115</v>
      </c>
      <c r="B27" s="50">
        <f>VLOOKUP(A:A,'[1]NOS PRIORITES'!$F:$G,2,0)</f>
        <v>4199755</v>
      </c>
      <c r="C27" s="23"/>
      <c r="D27" s="23" t="s">
        <v>21</v>
      </c>
      <c r="E27" s="6" t="s">
        <v>124</v>
      </c>
      <c r="F27" s="6" t="s">
        <v>120</v>
      </c>
      <c r="G27" s="6" t="s">
        <v>124</v>
      </c>
      <c r="H27" s="6"/>
      <c r="I27" s="6" t="s">
        <v>76</v>
      </c>
      <c r="J27" s="35" t="s">
        <v>125</v>
      </c>
      <c r="K27" s="52" t="s">
        <v>78</v>
      </c>
      <c r="L27" s="52" t="s">
        <v>78</v>
      </c>
      <c r="M27" s="70"/>
      <c r="N27" s="6" t="s">
        <v>29</v>
      </c>
      <c r="O27" s="27"/>
    </row>
    <row r="28" spans="1:15" ht="15" hidden="1" customHeight="1" x14ac:dyDescent="0.35">
      <c r="A28" s="29">
        <v>64867</v>
      </c>
      <c r="B28" s="50">
        <f>VLOOKUP(A:A,'[1]NOS PRIORITES'!$F:$G,2,0)</f>
        <v>4199657</v>
      </c>
      <c r="C28" s="23"/>
      <c r="D28" s="23" t="s">
        <v>21</v>
      </c>
      <c r="E28" s="6" t="s">
        <v>129</v>
      </c>
      <c r="F28" s="6" t="s">
        <v>120</v>
      </c>
      <c r="G28" s="6" t="s">
        <v>130</v>
      </c>
      <c r="H28" s="6"/>
      <c r="I28" s="6" t="s">
        <v>76</v>
      </c>
      <c r="J28" s="35" t="s">
        <v>125</v>
      </c>
      <c r="K28" s="52" t="e">
        <f>EDATE(#REF!,-6)</f>
        <v>#REF!</v>
      </c>
      <c r="L28" s="52" t="e">
        <f t="shared" ref="L28:L34" si="2">EDATE(K28,2)</f>
        <v>#REF!</v>
      </c>
      <c r="M28" s="70" t="e">
        <f t="shared" ref="M28:M34" ca="1" si="3">L28-TODAY()</f>
        <v>#REF!</v>
      </c>
      <c r="N28" s="6" t="s">
        <v>29</v>
      </c>
      <c r="O28" s="55" t="s">
        <v>192</v>
      </c>
    </row>
    <row r="29" spans="1:15" ht="15" hidden="1" customHeight="1" x14ac:dyDescent="0.35">
      <c r="A29" s="29">
        <v>62304</v>
      </c>
      <c r="B29" s="50">
        <f>VLOOKUP(A:A,'[1]NOS PRIORITES'!$F:$G,2,0)</f>
        <v>4198727</v>
      </c>
      <c r="C29" s="23"/>
      <c r="D29" s="23" t="s">
        <v>21</v>
      </c>
      <c r="E29" s="6" t="s">
        <v>129</v>
      </c>
      <c r="F29" s="6" t="s">
        <v>120</v>
      </c>
      <c r="G29" s="6" t="s">
        <v>130</v>
      </c>
      <c r="H29" s="6"/>
      <c r="I29" s="6" t="s">
        <v>52</v>
      </c>
      <c r="J29" s="35" t="s">
        <v>125</v>
      </c>
      <c r="K29" s="52" t="e">
        <f>EDATE(#REF!,-6)</f>
        <v>#REF!</v>
      </c>
      <c r="L29" s="52" t="e">
        <f t="shared" si="2"/>
        <v>#REF!</v>
      </c>
      <c r="M29" s="70" t="e">
        <f t="shared" ca="1" si="3"/>
        <v>#REF!</v>
      </c>
      <c r="N29" s="6" t="s">
        <v>29</v>
      </c>
      <c r="O29" s="55" t="s">
        <v>131</v>
      </c>
    </row>
    <row r="30" spans="1:15" ht="15" customHeight="1" x14ac:dyDescent="0.35">
      <c r="A30" s="22">
        <v>400316</v>
      </c>
      <c r="B30" s="50" t="e">
        <f>VLOOKUP(A:A,'[1]NOS PRIORITES'!$F:$G,2,0)</f>
        <v>#N/A</v>
      </c>
      <c r="C30" s="23"/>
      <c r="D30" s="24" t="s">
        <v>21</v>
      </c>
      <c r="E30" s="6" t="s">
        <v>134</v>
      </c>
      <c r="F30" s="6" t="s">
        <v>120</v>
      </c>
      <c r="G30" s="6" t="s">
        <v>134</v>
      </c>
      <c r="H30" s="6"/>
      <c r="I30" s="6" t="s">
        <v>76</v>
      </c>
      <c r="J30" s="16" t="s">
        <v>26</v>
      </c>
      <c r="K30" s="52" t="e">
        <f>EDATE(#REF!,-6)</f>
        <v>#REF!</v>
      </c>
      <c r="L30" s="52" t="e">
        <f t="shared" si="2"/>
        <v>#REF!</v>
      </c>
      <c r="M30" s="70" t="e">
        <f t="shared" ca="1" si="3"/>
        <v>#REF!</v>
      </c>
      <c r="N30" s="6" t="s">
        <v>29</v>
      </c>
      <c r="O30" s="27" t="str">
        <f>IFERROR(VLOOKUP(Feuil2!F70,Feuil2!L:L,"vrai"),"&lt;&gt;")</f>
        <v>&lt;&gt;</v>
      </c>
    </row>
    <row r="31" spans="1:15" ht="15" hidden="1" customHeight="1" x14ac:dyDescent="0.35">
      <c r="A31" s="29">
        <v>189011</v>
      </c>
      <c r="B31" s="50">
        <f>VLOOKUP(A:A,'[1]NOS PRIORITES'!$F:$G,2,0)</f>
        <v>4197626</v>
      </c>
      <c r="C31" s="23"/>
      <c r="D31" s="23" t="s">
        <v>21</v>
      </c>
      <c r="E31" s="6" t="s">
        <v>135</v>
      </c>
      <c r="F31" s="6" t="s">
        <v>120</v>
      </c>
      <c r="G31" s="6" t="s">
        <v>135</v>
      </c>
      <c r="H31" s="6"/>
      <c r="I31" s="6" t="s">
        <v>76</v>
      </c>
      <c r="J31" s="16" t="s">
        <v>26</v>
      </c>
      <c r="K31" s="52" t="e">
        <f>EDATE(#REF!,-6)</f>
        <v>#REF!</v>
      </c>
      <c r="L31" s="52" t="e">
        <f t="shared" si="2"/>
        <v>#REF!</v>
      </c>
      <c r="M31" s="70" t="e">
        <f t="shared" ca="1" si="3"/>
        <v>#REF!</v>
      </c>
      <c r="N31" s="6" t="s">
        <v>29</v>
      </c>
      <c r="O31" s="55" t="s">
        <v>153</v>
      </c>
    </row>
    <row r="32" spans="1:15" ht="15" customHeight="1" x14ac:dyDescent="0.35">
      <c r="A32" s="29">
        <v>738904</v>
      </c>
      <c r="B32" s="50">
        <f>VLOOKUP(A:A,'[1]NOS PRIORITES'!$F:$G,2,0)</f>
        <v>4198853</v>
      </c>
      <c r="C32" s="23"/>
      <c r="D32" s="23" t="s">
        <v>21</v>
      </c>
      <c r="E32" s="6" t="s">
        <v>124</v>
      </c>
      <c r="F32" s="6" t="s">
        <v>120</v>
      </c>
      <c r="G32" s="6" t="s">
        <v>124</v>
      </c>
      <c r="H32" s="6"/>
      <c r="I32" s="6" t="s">
        <v>76</v>
      </c>
      <c r="J32" s="35" t="s">
        <v>125</v>
      </c>
      <c r="K32" s="52" t="e">
        <f>EDATE(#REF!,-6)</f>
        <v>#REF!</v>
      </c>
      <c r="L32" s="52" t="e">
        <f t="shared" si="2"/>
        <v>#REF!</v>
      </c>
      <c r="M32" s="70" t="e">
        <f t="shared" ca="1" si="3"/>
        <v>#REF!</v>
      </c>
      <c r="N32" s="6" t="s">
        <v>29</v>
      </c>
      <c r="O32" s="27"/>
    </row>
    <row r="33" spans="1:15" ht="15" customHeight="1" x14ac:dyDescent="0.35">
      <c r="A33" s="29">
        <v>599768</v>
      </c>
      <c r="B33" s="50">
        <f>VLOOKUP(A:A,'[1]NOS PRIORITES'!$F:$G,2,0)</f>
        <v>4199803</v>
      </c>
      <c r="C33" s="23"/>
      <c r="D33" s="23" t="s">
        <v>21</v>
      </c>
      <c r="E33" s="6" t="s">
        <v>133</v>
      </c>
      <c r="F33" s="6" t="s">
        <v>120</v>
      </c>
      <c r="G33" s="6" t="s">
        <v>133</v>
      </c>
      <c r="H33" s="6"/>
      <c r="I33" s="6" t="s">
        <v>76</v>
      </c>
      <c r="J33" s="35" t="s">
        <v>125</v>
      </c>
      <c r="K33" s="52" t="e">
        <f>EDATE(#REF!,-6)</f>
        <v>#REF!</v>
      </c>
      <c r="L33" s="52" t="e">
        <f t="shared" si="2"/>
        <v>#REF!</v>
      </c>
      <c r="M33" s="70" t="e">
        <f t="shared" ca="1" si="3"/>
        <v>#REF!</v>
      </c>
      <c r="N33" s="6" t="s">
        <v>29</v>
      </c>
      <c r="O33" s="27" t="str">
        <f>IFERROR(VLOOKUP(Feuil2!F73,Feuil2!L:L,"vrai"),"&lt;&gt;")</f>
        <v>&lt;&gt;</v>
      </c>
    </row>
    <row r="34" spans="1:15" ht="15" customHeight="1" x14ac:dyDescent="0.35">
      <c r="A34" s="29">
        <v>436397</v>
      </c>
      <c r="B34" s="50" t="e">
        <f>VLOOKUP(A:A,'[1]NOS PRIORITES'!$F:$G,2,0)</f>
        <v>#N/A</v>
      </c>
      <c r="C34" s="23"/>
      <c r="D34" s="23" t="s">
        <v>21</v>
      </c>
      <c r="E34" s="6" t="s">
        <v>137</v>
      </c>
      <c r="F34" s="6" t="s">
        <v>120</v>
      </c>
      <c r="G34" s="6" t="s">
        <v>137</v>
      </c>
      <c r="H34" s="6"/>
      <c r="I34" s="6" t="s">
        <v>76</v>
      </c>
      <c r="J34" s="16" t="s">
        <v>26</v>
      </c>
      <c r="K34" s="52" t="e">
        <f>EDATE(#REF!,-6)</f>
        <v>#REF!</v>
      </c>
      <c r="L34" s="52" t="e">
        <f t="shared" si="2"/>
        <v>#REF!</v>
      </c>
      <c r="M34" s="70" t="e">
        <f t="shared" ca="1" si="3"/>
        <v>#REF!</v>
      </c>
      <c r="N34" s="6" t="s">
        <v>29</v>
      </c>
      <c r="O34" s="27" t="str">
        <f>IFERROR(VLOOKUP(Feuil2!F74,Feuil2!L:L,"vrai"),"&lt;&gt;")</f>
        <v>&lt;&gt;</v>
      </c>
    </row>
    <row r="35" spans="1:15" s="48" customFormat="1" ht="15" hidden="1" customHeight="1" x14ac:dyDescent="0.35">
      <c r="A35" s="44">
        <v>761132</v>
      </c>
      <c r="B35" s="57" t="e">
        <f>VLOOKUP(A:A,'[1]NOS PRIORITES'!$F:$G,2,0)</f>
        <v>#N/A</v>
      </c>
      <c r="C35" s="45"/>
      <c r="D35" s="45" t="s">
        <v>21</v>
      </c>
      <c r="E35" s="46" t="s">
        <v>138</v>
      </c>
      <c r="F35" s="46" t="s">
        <v>120</v>
      </c>
      <c r="G35" s="46" t="s">
        <v>139</v>
      </c>
      <c r="H35" s="46" t="s">
        <v>69</v>
      </c>
      <c r="I35" s="46" t="s">
        <v>76</v>
      </c>
      <c r="J35" s="47" t="s">
        <v>123</v>
      </c>
      <c r="K35" s="92" t="s">
        <v>110</v>
      </c>
      <c r="L35" s="46" t="s">
        <v>110</v>
      </c>
      <c r="M35" s="46" t="s">
        <v>78</v>
      </c>
      <c r="N35" s="46" t="s">
        <v>29</v>
      </c>
      <c r="O35" s="46" t="s">
        <v>198</v>
      </c>
    </row>
    <row r="36" spans="1:15" ht="15" customHeight="1" x14ac:dyDescent="0.35">
      <c r="A36" s="29">
        <v>693844</v>
      </c>
      <c r="B36" s="50">
        <f>VLOOKUP(A:A,'[1]NOS PRIORITES'!$F:$G,2,0)</f>
        <v>4198846</v>
      </c>
      <c r="C36" s="23"/>
      <c r="D36" s="23" t="s">
        <v>21</v>
      </c>
      <c r="E36" s="6" t="s">
        <v>122</v>
      </c>
      <c r="F36" s="6" t="s">
        <v>120</v>
      </c>
      <c r="G36" s="6" t="s">
        <v>34</v>
      </c>
      <c r="H36" s="6"/>
      <c r="I36" s="6" t="s">
        <v>76</v>
      </c>
      <c r="J36" s="16" t="s">
        <v>26</v>
      </c>
      <c r="K36" s="52" t="e">
        <f>EDATE(#REF!,-6)</f>
        <v>#REF!</v>
      </c>
      <c r="L36" s="52" t="e">
        <f>EDATE(K36,2)</f>
        <v>#REF!</v>
      </c>
      <c r="M36" s="70" t="e">
        <f ca="1">L36-TODAY()</f>
        <v>#REF!</v>
      </c>
      <c r="N36" s="6" t="s">
        <v>29</v>
      </c>
      <c r="O36" s="27" t="str">
        <f>IFERROR(VLOOKUP(Feuil2!F76,Feuil2!L:L,"vrai"),"&lt;&gt;")</f>
        <v>&lt;&gt;</v>
      </c>
    </row>
    <row r="37" spans="1:15" ht="15" customHeight="1" x14ac:dyDescent="0.35">
      <c r="A37" s="29">
        <v>436395</v>
      </c>
      <c r="B37" s="50">
        <f>VLOOKUP(A:A,'[1]NOS PRIORITES'!$F:$G,2,0)</f>
        <v>4199899</v>
      </c>
      <c r="C37" s="23"/>
      <c r="D37" s="23" t="s">
        <v>21</v>
      </c>
      <c r="E37" s="6" t="s">
        <v>137</v>
      </c>
      <c r="F37" s="6" t="s">
        <v>120</v>
      </c>
      <c r="G37" s="6" t="s">
        <v>137</v>
      </c>
      <c r="H37" s="6"/>
      <c r="I37" s="6" t="s">
        <v>76</v>
      </c>
      <c r="J37" s="16" t="s">
        <v>26</v>
      </c>
      <c r="K37" s="52" t="e">
        <f>EDATE(#REF!,-6)</f>
        <v>#REF!</v>
      </c>
      <c r="L37" s="52" t="e">
        <f>EDATE(K37,2)</f>
        <v>#REF!</v>
      </c>
      <c r="M37" s="70" t="e">
        <f ca="1">L37-TODAY()</f>
        <v>#REF!</v>
      </c>
      <c r="N37" s="6" t="s">
        <v>29</v>
      </c>
      <c r="O37" s="27"/>
    </row>
    <row r="38" spans="1:15" ht="15" hidden="1" customHeight="1" x14ac:dyDescent="0.35">
      <c r="A38" s="29">
        <v>62314</v>
      </c>
      <c r="B38" s="50">
        <f>VLOOKUP(A:A,'[1]NOS PRIORITES'!$F:$G,2,0)</f>
        <v>4198812</v>
      </c>
      <c r="C38" s="23"/>
      <c r="D38" s="23" t="s">
        <v>21</v>
      </c>
      <c r="E38" s="6" t="s">
        <v>129</v>
      </c>
      <c r="F38" s="6" t="s">
        <v>120</v>
      </c>
      <c r="G38" s="6" t="s">
        <v>130</v>
      </c>
      <c r="H38" s="6"/>
      <c r="I38" s="6" t="s">
        <v>76</v>
      </c>
      <c r="J38" s="35" t="s">
        <v>125</v>
      </c>
      <c r="K38" s="52" t="e">
        <f>EDATE(#REF!,-6)</f>
        <v>#REF!</v>
      </c>
      <c r="L38" s="52" t="e">
        <f t="shared" ref="L38" si="4">EDATE(K38,2)</f>
        <v>#REF!</v>
      </c>
      <c r="M38" s="70" t="e">
        <f t="shared" ca="1" si="1"/>
        <v>#REF!</v>
      </c>
      <c r="N38" s="6" t="s">
        <v>29</v>
      </c>
      <c r="O38" s="55" t="s">
        <v>131</v>
      </c>
    </row>
    <row r="39" spans="1:15" ht="15" customHeight="1" x14ac:dyDescent="0.35">
      <c r="A39" s="29">
        <v>242616</v>
      </c>
      <c r="B39" s="50">
        <f>VLOOKUP(A:A,'[1]NOS PRIORITES'!$F:$G,2,0)</f>
        <v>4198848</v>
      </c>
      <c r="C39" s="23"/>
      <c r="D39" s="23" t="s">
        <v>21</v>
      </c>
      <c r="E39" s="6" t="s">
        <v>140</v>
      </c>
      <c r="F39" s="6" t="s">
        <v>120</v>
      </c>
      <c r="G39" s="6" t="s">
        <v>140</v>
      </c>
      <c r="H39" s="6"/>
      <c r="I39" s="6" t="s">
        <v>76</v>
      </c>
      <c r="J39" s="16" t="s">
        <v>123</v>
      </c>
      <c r="K39" s="6" t="s">
        <v>78</v>
      </c>
      <c r="L39" s="6" t="s">
        <v>78</v>
      </c>
      <c r="M39" s="69" t="s">
        <v>78</v>
      </c>
      <c r="N39" s="6" t="s">
        <v>29</v>
      </c>
      <c r="O39" s="27"/>
    </row>
    <row r="40" spans="1:15" ht="15" hidden="1" customHeight="1" x14ac:dyDescent="0.35">
      <c r="A40" s="29">
        <v>652099</v>
      </c>
      <c r="B40" s="50">
        <f>VLOOKUP(A:A,'[1]NOS PRIORITES'!$F:$G,2,0)</f>
        <v>4198856</v>
      </c>
      <c r="C40" s="23"/>
      <c r="D40" s="23" t="s">
        <v>21</v>
      </c>
      <c r="E40" s="6" t="s">
        <v>141</v>
      </c>
      <c r="F40" s="6" t="s">
        <v>120</v>
      </c>
      <c r="G40" s="6" t="s">
        <v>34</v>
      </c>
      <c r="H40" s="6"/>
      <c r="I40" s="6" t="s">
        <v>76</v>
      </c>
      <c r="J40" s="16" t="s">
        <v>26</v>
      </c>
      <c r="K40" s="52" t="e">
        <f>EDATE(#REF!,-6)</f>
        <v>#REF!</v>
      </c>
      <c r="L40" s="52" t="e">
        <f>EDATE(K40,2)</f>
        <v>#REF!</v>
      </c>
      <c r="M40" s="70" t="e">
        <f ca="1">L40-TODAY()</f>
        <v>#REF!</v>
      </c>
      <c r="N40" s="6" t="s">
        <v>29</v>
      </c>
      <c r="O40" s="56" t="s">
        <v>153</v>
      </c>
    </row>
    <row r="41" spans="1:15" ht="15" hidden="1" customHeight="1" x14ac:dyDescent="0.35">
      <c r="A41" s="29">
        <v>188990</v>
      </c>
      <c r="B41" s="50">
        <f>VLOOKUP(A:A,'[1]NOS PRIORITES'!$F:$G,2,0)</f>
        <v>4198716</v>
      </c>
      <c r="C41" s="23"/>
      <c r="D41" s="23" t="s">
        <v>21</v>
      </c>
      <c r="E41" s="6" t="s">
        <v>135</v>
      </c>
      <c r="F41" s="6" t="s">
        <v>120</v>
      </c>
      <c r="G41" s="6" t="s">
        <v>135</v>
      </c>
      <c r="H41" s="6"/>
      <c r="I41" s="6" t="s">
        <v>76</v>
      </c>
      <c r="J41" s="16" t="s">
        <v>26</v>
      </c>
      <c r="K41" s="52" t="e">
        <f>EDATE(#REF!,-6)</f>
        <v>#REF!</v>
      </c>
      <c r="L41" s="52" t="e">
        <f t="shared" ref="L41:L54" si="5">EDATE(K41,2)</f>
        <v>#REF!</v>
      </c>
      <c r="M41" s="70" t="e">
        <f t="shared" ca="1" si="1"/>
        <v>#REF!</v>
      </c>
      <c r="N41" s="6" t="s">
        <v>29</v>
      </c>
      <c r="O41" s="55" t="s">
        <v>153</v>
      </c>
    </row>
    <row r="42" spans="1:15" ht="15" customHeight="1" x14ac:dyDescent="0.35">
      <c r="A42" s="29">
        <v>136895</v>
      </c>
      <c r="B42" s="50" t="e">
        <f>VLOOKUP(A:A,'[1]NOS PRIORITES'!$F:$G,2,0)</f>
        <v>#N/A</v>
      </c>
      <c r="C42" s="23"/>
      <c r="D42" s="23" t="s">
        <v>21</v>
      </c>
      <c r="E42" s="6" t="s">
        <v>143</v>
      </c>
      <c r="F42" s="6" t="s">
        <v>120</v>
      </c>
      <c r="G42" s="6" t="s">
        <v>143</v>
      </c>
      <c r="H42" s="6"/>
      <c r="I42" s="6" t="s">
        <v>76</v>
      </c>
      <c r="J42" s="16" t="s">
        <v>26</v>
      </c>
      <c r="K42" s="52" t="s">
        <v>78</v>
      </c>
      <c r="L42" s="52" t="s">
        <v>78</v>
      </c>
      <c r="M42" s="70"/>
      <c r="N42" s="6" t="s">
        <v>29</v>
      </c>
      <c r="O42" s="27"/>
    </row>
    <row r="43" spans="1:15" ht="15" customHeight="1" x14ac:dyDescent="0.35">
      <c r="A43" s="31">
        <v>496903</v>
      </c>
      <c r="B43" s="50" t="e">
        <f>VLOOKUP(A:A,'[1]NOS PRIORITES'!$F:$G,2,0)</f>
        <v>#N/A</v>
      </c>
      <c r="C43" s="23"/>
      <c r="D43" s="23" t="s">
        <v>21</v>
      </c>
      <c r="E43" s="6" t="s">
        <v>137</v>
      </c>
      <c r="F43" s="6" t="s">
        <v>120</v>
      </c>
      <c r="G43" s="6" t="s">
        <v>137</v>
      </c>
      <c r="H43" s="6"/>
      <c r="I43" s="6" t="s">
        <v>76</v>
      </c>
      <c r="J43" s="16" t="s">
        <v>26</v>
      </c>
      <c r="K43" s="52" t="e">
        <f>EDATE(#REF!,-6)</f>
        <v>#REF!</v>
      </c>
      <c r="L43" s="52" t="e">
        <f>EDATE(K43,2)</f>
        <v>#REF!</v>
      </c>
      <c r="M43" s="70" t="e">
        <f ca="1">L43-TODAY()</f>
        <v>#REF!</v>
      </c>
      <c r="N43" s="6" t="s">
        <v>29</v>
      </c>
      <c r="O43" s="27"/>
    </row>
    <row r="44" spans="1:15" ht="15" customHeight="1" x14ac:dyDescent="0.35">
      <c r="A44" s="29">
        <v>551369</v>
      </c>
      <c r="B44" s="50">
        <f>VLOOKUP(A:A,'[1]NOS PRIORITES'!$F:$G,2,0)</f>
        <v>4199765</v>
      </c>
      <c r="C44" s="23"/>
      <c r="D44" s="23" t="s">
        <v>21</v>
      </c>
      <c r="E44" s="6" t="s">
        <v>124</v>
      </c>
      <c r="F44" s="6" t="s">
        <v>120</v>
      </c>
      <c r="G44" s="6" t="s">
        <v>124</v>
      </c>
      <c r="H44" s="6"/>
      <c r="I44" s="6" t="s">
        <v>76</v>
      </c>
      <c r="J44" s="35" t="s">
        <v>125</v>
      </c>
      <c r="K44" s="52" t="e">
        <f>EDATE(#REF!,-6)</f>
        <v>#REF!</v>
      </c>
      <c r="L44" s="52" t="e">
        <f t="shared" si="5"/>
        <v>#REF!</v>
      </c>
      <c r="M44" s="70" t="e">
        <f t="shared" ca="1" si="1"/>
        <v>#REF!</v>
      </c>
      <c r="N44" s="6" t="s">
        <v>29</v>
      </c>
      <c r="O44" s="27"/>
    </row>
    <row r="45" spans="1:15" ht="15" customHeight="1" x14ac:dyDescent="0.35">
      <c r="A45" s="29">
        <v>628396</v>
      </c>
      <c r="B45" s="50">
        <f>VLOOKUP(A:A,'[1]NOS PRIORITES'!$F:$G,2,0)</f>
        <v>4198137</v>
      </c>
      <c r="C45" s="23"/>
      <c r="D45" s="23" t="s">
        <v>21</v>
      </c>
      <c r="E45" s="6" t="s">
        <v>137</v>
      </c>
      <c r="F45" s="6" t="s">
        <v>120</v>
      </c>
      <c r="G45" s="6" t="s">
        <v>137</v>
      </c>
      <c r="H45" s="6"/>
      <c r="I45" s="6" t="s">
        <v>76</v>
      </c>
      <c r="J45" s="35" t="s">
        <v>123</v>
      </c>
      <c r="K45" s="52" t="e">
        <f>EDATE(#REF!,-6)</f>
        <v>#REF!</v>
      </c>
      <c r="L45" s="52" t="e">
        <f>EDATE(K45,2)</f>
        <v>#REF!</v>
      </c>
      <c r="M45" s="70" t="e">
        <f ca="1">L45-TODAY()</f>
        <v>#REF!</v>
      </c>
      <c r="N45" s="6" t="s">
        <v>29</v>
      </c>
      <c r="O45" s="27"/>
    </row>
    <row r="46" spans="1:15" ht="15" hidden="1" customHeight="1" x14ac:dyDescent="0.35">
      <c r="A46" s="29">
        <v>193467</v>
      </c>
      <c r="B46" s="50">
        <f>VLOOKUP(A:A,'[1]NOS PRIORITES'!$F:$G,2,0)</f>
        <v>4198707</v>
      </c>
      <c r="C46" s="23"/>
      <c r="D46" s="23" t="s">
        <v>21</v>
      </c>
      <c r="E46" s="6" t="s">
        <v>135</v>
      </c>
      <c r="F46" s="6" t="s">
        <v>120</v>
      </c>
      <c r="G46" s="6" t="s">
        <v>135</v>
      </c>
      <c r="H46" s="6"/>
      <c r="I46" s="6" t="s">
        <v>76</v>
      </c>
      <c r="J46" s="16" t="s">
        <v>26</v>
      </c>
      <c r="K46" s="52" t="e">
        <f>EDATE(#REF!,-6)</f>
        <v>#REF!</v>
      </c>
      <c r="L46" s="52" t="e">
        <f>EDATE(K46,2)</f>
        <v>#REF!</v>
      </c>
      <c r="M46" s="70" t="e">
        <f ca="1">L46-TODAY()</f>
        <v>#REF!</v>
      </c>
      <c r="N46" s="6" t="s">
        <v>29</v>
      </c>
      <c r="O46" s="55" t="s">
        <v>153</v>
      </c>
    </row>
    <row r="47" spans="1:15" ht="15" hidden="1" customHeight="1" x14ac:dyDescent="0.35">
      <c r="A47" s="29">
        <v>189024</v>
      </c>
      <c r="B47" s="50">
        <f>VLOOKUP(A:A,'[1]NOS PRIORITES'!$F:$G,2,0)</f>
        <v>4197625</v>
      </c>
      <c r="C47" s="23"/>
      <c r="D47" s="23" t="s">
        <v>21</v>
      </c>
      <c r="E47" s="6" t="s">
        <v>135</v>
      </c>
      <c r="F47" s="6" t="s">
        <v>120</v>
      </c>
      <c r="G47" s="6" t="s">
        <v>135</v>
      </c>
      <c r="H47" s="6"/>
      <c r="I47" s="6" t="s">
        <v>76</v>
      </c>
      <c r="J47" s="16" t="s">
        <v>26</v>
      </c>
      <c r="K47" s="52" t="e">
        <f>EDATE(#REF!,-6)</f>
        <v>#REF!</v>
      </c>
      <c r="L47" s="52" t="e">
        <f>EDATE(K47,2)</f>
        <v>#REF!</v>
      </c>
      <c r="M47" s="70" t="e">
        <f ca="1">L47-TODAY()</f>
        <v>#REF!</v>
      </c>
      <c r="N47" s="6" t="s">
        <v>146</v>
      </c>
      <c r="O47" s="55" t="s">
        <v>153</v>
      </c>
    </row>
    <row r="48" spans="1:15" ht="15" hidden="1" customHeight="1" x14ac:dyDescent="0.35">
      <c r="A48" s="32">
        <v>36740</v>
      </c>
      <c r="B48" s="50" t="e">
        <f>VLOOKUP(A:A,'[1]NOS PRIORITES'!$F:$G,2,0)</f>
        <v>#N/A</v>
      </c>
      <c r="C48" s="23"/>
      <c r="D48" s="23" t="s">
        <v>21</v>
      </c>
      <c r="E48" s="6" t="s">
        <v>143</v>
      </c>
      <c r="F48" s="6" t="s">
        <v>120</v>
      </c>
      <c r="G48" s="6" t="s">
        <v>143</v>
      </c>
      <c r="H48" s="6"/>
      <c r="I48" s="6" t="s">
        <v>76</v>
      </c>
      <c r="J48" s="16" t="s">
        <v>26</v>
      </c>
      <c r="K48" s="52" t="s">
        <v>78</v>
      </c>
      <c r="L48" s="52" t="s">
        <v>78</v>
      </c>
      <c r="M48" s="70"/>
      <c r="N48" s="6" t="s">
        <v>29</v>
      </c>
      <c r="O48" s="56"/>
    </row>
    <row r="49" spans="1:15" ht="15" hidden="1" customHeight="1" x14ac:dyDescent="0.35">
      <c r="A49" s="29">
        <v>62721</v>
      </c>
      <c r="B49" s="50" t="e">
        <f>VLOOKUP(A:A,'[1]NOS PRIORITES'!$F:$G,2,0)</f>
        <v>#N/A</v>
      </c>
      <c r="C49" s="23"/>
      <c r="D49" s="23" t="s">
        <v>21</v>
      </c>
      <c r="E49" s="6" t="s">
        <v>129</v>
      </c>
      <c r="F49" s="6" t="s">
        <v>120</v>
      </c>
      <c r="G49" s="6" t="s">
        <v>130</v>
      </c>
      <c r="H49" s="6" t="s">
        <v>196</v>
      </c>
      <c r="I49" s="6" t="s">
        <v>76</v>
      </c>
      <c r="J49" s="35" t="s">
        <v>125</v>
      </c>
      <c r="K49" s="52" t="e">
        <f>EDATE(#REF!,-6)</f>
        <v>#REF!</v>
      </c>
      <c r="L49" s="52" t="e">
        <f t="shared" si="5"/>
        <v>#REF!</v>
      </c>
      <c r="M49" s="70" t="e">
        <f t="shared" ca="1" si="1"/>
        <v>#REF!</v>
      </c>
      <c r="N49" s="6" t="s">
        <v>29</v>
      </c>
      <c r="O49" s="56" t="s">
        <v>126</v>
      </c>
    </row>
    <row r="50" spans="1:15" ht="15" customHeight="1" x14ac:dyDescent="0.35">
      <c r="A50" s="29">
        <v>600085</v>
      </c>
      <c r="B50" s="50" t="e">
        <f>VLOOKUP(A:A,'[1]NOS PRIORITES'!$F:$G,2,0)</f>
        <v>#N/A</v>
      </c>
      <c r="C50" s="23"/>
      <c r="D50" s="23" t="s">
        <v>21</v>
      </c>
      <c r="E50" s="6" t="s">
        <v>147</v>
      </c>
      <c r="F50" s="6" t="s">
        <v>120</v>
      </c>
      <c r="G50" s="6" t="s">
        <v>37</v>
      </c>
      <c r="H50" s="6"/>
      <c r="I50" s="6" t="s">
        <v>76</v>
      </c>
      <c r="J50" s="35" t="s">
        <v>125</v>
      </c>
      <c r="K50" s="52" t="e">
        <f>EDATE(#REF!,-6)</f>
        <v>#REF!</v>
      </c>
      <c r="L50" s="52" t="e">
        <f t="shared" si="5"/>
        <v>#REF!</v>
      </c>
      <c r="M50" s="70" t="e">
        <f t="shared" ca="1" si="1"/>
        <v>#REF!</v>
      </c>
      <c r="N50" s="6" t="s">
        <v>29</v>
      </c>
      <c r="O50" s="27"/>
    </row>
    <row r="51" spans="1:15" ht="15" hidden="1" customHeight="1" x14ac:dyDescent="0.35">
      <c r="A51" s="31">
        <v>189008</v>
      </c>
      <c r="B51" s="50">
        <f>VLOOKUP(A:A,'[1]NOS PRIORITES'!$F:$G,2,0)</f>
        <v>4198139</v>
      </c>
      <c r="C51" s="23"/>
      <c r="D51" s="23" t="s">
        <v>21</v>
      </c>
      <c r="E51" s="6" t="s">
        <v>135</v>
      </c>
      <c r="F51" s="6" t="s">
        <v>120</v>
      </c>
      <c r="G51" s="6" t="s">
        <v>135</v>
      </c>
      <c r="H51" s="6"/>
      <c r="I51" s="6" t="s">
        <v>76</v>
      </c>
      <c r="J51" s="16" t="s">
        <v>26</v>
      </c>
      <c r="K51" s="52" t="e">
        <f>EDATE(#REF!,-6)</f>
        <v>#REF!</v>
      </c>
      <c r="L51" s="52" t="e">
        <f t="shared" si="5"/>
        <v>#REF!</v>
      </c>
      <c r="M51" s="70" t="e">
        <f t="shared" ca="1" si="1"/>
        <v>#REF!</v>
      </c>
      <c r="N51" s="6" t="s">
        <v>29</v>
      </c>
      <c r="O51" s="55" t="s">
        <v>153</v>
      </c>
    </row>
    <row r="52" spans="1:15" ht="15" customHeight="1" x14ac:dyDescent="0.35">
      <c r="A52" s="22">
        <v>738701</v>
      </c>
      <c r="B52" s="50">
        <f>VLOOKUP(A:A,'[1]NOS PRIORITES'!$F:$G,2,0)</f>
        <v>4198824</v>
      </c>
      <c r="C52" s="23"/>
      <c r="D52" s="24" t="s">
        <v>21</v>
      </c>
      <c r="E52" s="13" t="s">
        <v>124</v>
      </c>
      <c r="F52" s="6" t="s">
        <v>120</v>
      </c>
      <c r="G52" s="6" t="s">
        <v>124</v>
      </c>
      <c r="H52" s="6"/>
      <c r="I52" s="6" t="s">
        <v>76</v>
      </c>
      <c r="J52" s="35" t="s">
        <v>125</v>
      </c>
      <c r="K52" s="52" t="e">
        <f>EDATE(#REF!,-6)</f>
        <v>#REF!</v>
      </c>
      <c r="L52" s="52" t="e">
        <f t="shared" si="5"/>
        <v>#REF!</v>
      </c>
      <c r="M52" s="70" t="e">
        <f t="shared" ca="1" si="1"/>
        <v>#REF!</v>
      </c>
      <c r="N52" s="6" t="s">
        <v>29</v>
      </c>
      <c r="O52" s="27"/>
    </row>
    <row r="53" spans="1:15" ht="15" customHeight="1" x14ac:dyDescent="0.35">
      <c r="A53" s="29">
        <v>722211</v>
      </c>
      <c r="B53" s="50" t="e">
        <f>VLOOKUP(A:A,'[1]NOS PRIORITES'!$F:$G,2,0)</f>
        <v>#N/A</v>
      </c>
      <c r="C53" s="23"/>
      <c r="D53" s="23" t="s">
        <v>21</v>
      </c>
      <c r="E53" s="6" t="s">
        <v>148</v>
      </c>
      <c r="F53" s="6" t="s">
        <v>120</v>
      </c>
      <c r="G53" s="6" t="s">
        <v>149</v>
      </c>
      <c r="H53" s="6"/>
      <c r="I53" s="6" t="s">
        <v>76</v>
      </c>
      <c r="J53" s="16" t="s">
        <v>123</v>
      </c>
      <c r="K53" s="52" t="e">
        <f>EDATE(#REF!,-6)</f>
        <v>#REF!</v>
      </c>
      <c r="L53" s="52" t="e">
        <f t="shared" si="5"/>
        <v>#REF!</v>
      </c>
      <c r="M53" s="70" t="e">
        <f t="shared" ca="1" si="1"/>
        <v>#REF!</v>
      </c>
      <c r="N53" s="6" t="s">
        <v>29</v>
      </c>
      <c r="O53" s="27"/>
    </row>
    <row r="54" spans="1:15" ht="15" hidden="1" customHeight="1" x14ac:dyDescent="0.35">
      <c r="A54" s="29">
        <v>62375</v>
      </c>
      <c r="B54" s="50">
        <f>VLOOKUP(A:A,'[1]NOS PRIORITES'!$F:$G,2,0)</f>
        <v>4199762</v>
      </c>
      <c r="C54" s="23"/>
      <c r="D54" s="23" t="s">
        <v>21</v>
      </c>
      <c r="E54" s="6" t="s">
        <v>129</v>
      </c>
      <c r="F54" s="6" t="s">
        <v>120</v>
      </c>
      <c r="G54" s="6" t="s">
        <v>130</v>
      </c>
      <c r="H54" s="6"/>
      <c r="I54" s="6" t="s">
        <v>76</v>
      </c>
      <c r="J54" s="35" t="s">
        <v>125</v>
      </c>
      <c r="K54" s="52" t="e">
        <f>EDATE(#REF!,-6)</f>
        <v>#REF!</v>
      </c>
      <c r="L54" s="52" t="e">
        <f t="shared" si="5"/>
        <v>#REF!</v>
      </c>
      <c r="M54" s="70" t="e">
        <f t="shared" ca="1" si="1"/>
        <v>#REF!</v>
      </c>
      <c r="N54" s="6" t="s">
        <v>29</v>
      </c>
      <c r="O54" s="59" t="s">
        <v>131</v>
      </c>
    </row>
    <row r="55" spans="1:15" ht="15" hidden="1" customHeight="1" x14ac:dyDescent="0.35">
      <c r="A55" s="125">
        <v>64486</v>
      </c>
      <c r="B55" s="50">
        <f>VLOOKUP(A:A,'[1]NOS PRIORITES'!$F:$G,2,0)</f>
        <v>4199764</v>
      </c>
      <c r="C55" s="23"/>
      <c r="D55" s="23" t="s">
        <v>21</v>
      </c>
      <c r="E55" s="6" t="s">
        <v>129</v>
      </c>
      <c r="F55" s="6" t="s">
        <v>120</v>
      </c>
      <c r="G55" s="6" t="s">
        <v>130</v>
      </c>
      <c r="H55" s="6"/>
      <c r="I55" s="6" t="s">
        <v>76</v>
      </c>
      <c r="J55" s="35" t="s">
        <v>125</v>
      </c>
      <c r="K55" s="52" t="e">
        <f>EDATE(#REF!,-6)</f>
        <v>#REF!</v>
      </c>
      <c r="L55" s="52" t="e">
        <f t="shared" ref="L55:L57" si="6">EDATE(K55,2)</f>
        <v>#REF!</v>
      </c>
      <c r="M55" s="70" t="e">
        <f t="shared" ca="1" si="1"/>
        <v>#REF!</v>
      </c>
      <c r="N55" s="6" t="s">
        <v>29</v>
      </c>
      <c r="O55" s="59" t="s">
        <v>131</v>
      </c>
    </row>
    <row r="56" spans="1:15" ht="15" hidden="1" customHeight="1" x14ac:dyDescent="0.35">
      <c r="A56" s="29">
        <v>63551</v>
      </c>
      <c r="B56" s="50">
        <f>VLOOKUP(A:A,'[1]NOS PRIORITES'!$F:$G,2,0)</f>
        <v>4199805</v>
      </c>
      <c r="C56" s="23"/>
      <c r="D56" s="23" t="s">
        <v>21</v>
      </c>
      <c r="E56" s="6" t="s">
        <v>129</v>
      </c>
      <c r="F56" s="6" t="s">
        <v>120</v>
      </c>
      <c r="G56" s="6" t="s">
        <v>130</v>
      </c>
      <c r="H56" s="6"/>
      <c r="I56" s="6" t="s">
        <v>52</v>
      </c>
      <c r="J56" s="35" t="s">
        <v>125</v>
      </c>
      <c r="K56" s="52" t="e">
        <f>EDATE(#REF!,-6)</f>
        <v>#REF!</v>
      </c>
      <c r="L56" s="52" t="e">
        <f t="shared" si="6"/>
        <v>#REF!</v>
      </c>
      <c r="M56" s="70" t="e">
        <f t="shared" ca="1" si="1"/>
        <v>#REF!</v>
      </c>
      <c r="N56" s="6" t="s">
        <v>29</v>
      </c>
      <c r="O56" s="56" t="s">
        <v>131</v>
      </c>
    </row>
    <row r="57" spans="1:15" ht="15" hidden="1" customHeight="1" x14ac:dyDescent="0.35">
      <c r="A57" s="29">
        <v>628656</v>
      </c>
      <c r="B57" s="50">
        <f>VLOOKUP(A:A,'[1]NOS PRIORITES'!$F:$G,2,0)</f>
        <v>4185399</v>
      </c>
      <c r="C57" s="23"/>
      <c r="D57" s="23" t="s">
        <v>21</v>
      </c>
      <c r="E57" s="6" t="s">
        <v>129</v>
      </c>
      <c r="F57" s="6" t="s">
        <v>120</v>
      </c>
      <c r="G57" s="6" t="s">
        <v>130</v>
      </c>
      <c r="H57" s="6" t="s">
        <v>150</v>
      </c>
      <c r="I57" s="6" t="s">
        <v>52</v>
      </c>
      <c r="J57" s="35" t="s">
        <v>125</v>
      </c>
      <c r="K57" s="52" t="e">
        <f>EDATE(#REF!,-6)</f>
        <v>#REF!</v>
      </c>
      <c r="L57" s="52" t="e">
        <f t="shared" si="6"/>
        <v>#REF!</v>
      </c>
      <c r="M57" s="70" t="e">
        <f t="shared" ca="1" si="1"/>
        <v>#REF!</v>
      </c>
      <c r="N57" s="6" t="s">
        <v>29</v>
      </c>
      <c r="O57" s="59" t="s">
        <v>192</v>
      </c>
    </row>
    <row r="58" spans="1:15" ht="15" hidden="1" customHeight="1" x14ac:dyDescent="0.35">
      <c r="A58" s="29">
        <v>188997</v>
      </c>
      <c r="B58" s="50">
        <f>VLOOKUP(A:A,'[1]NOS PRIORITES'!$F:$G,2,0)</f>
        <v>4198717</v>
      </c>
      <c r="C58" s="23"/>
      <c r="D58" s="23" t="s">
        <v>21</v>
      </c>
      <c r="E58" s="6" t="s">
        <v>135</v>
      </c>
      <c r="F58" s="6" t="s">
        <v>120</v>
      </c>
      <c r="G58" s="6" t="s">
        <v>135</v>
      </c>
      <c r="H58" s="6"/>
      <c r="I58" s="6" t="s">
        <v>52</v>
      </c>
      <c r="J58" s="16" t="s">
        <v>26</v>
      </c>
      <c r="K58" s="52" t="e">
        <f>EDATE(#REF!,-6)</f>
        <v>#REF!</v>
      </c>
      <c r="L58" s="52" t="e">
        <f t="shared" ref="L58:L68" si="7">EDATE(K58,2)</f>
        <v>#REF!</v>
      </c>
      <c r="M58" s="70" t="e">
        <f t="shared" ca="1" si="1"/>
        <v>#REF!</v>
      </c>
      <c r="N58" s="6" t="s">
        <v>29</v>
      </c>
      <c r="O58" s="55" t="s">
        <v>153</v>
      </c>
    </row>
    <row r="59" spans="1:15" ht="15" hidden="1" customHeight="1" x14ac:dyDescent="0.35">
      <c r="A59" s="86">
        <v>706522</v>
      </c>
      <c r="B59" s="87">
        <f>VLOOKUP(A:A,'[1]NOS PRIORITES'!$F:$G,2,0)</f>
        <v>4192604</v>
      </c>
      <c r="C59" s="88"/>
      <c r="D59" s="88" t="s">
        <v>21</v>
      </c>
      <c r="E59" s="62" t="s">
        <v>122</v>
      </c>
      <c r="F59" s="62" t="s">
        <v>120</v>
      </c>
      <c r="G59" s="62" t="s">
        <v>34</v>
      </c>
      <c r="H59" s="62"/>
      <c r="I59" s="62" t="s">
        <v>76</v>
      </c>
      <c r="J59" s="63" t="s">
        <v>123</v>
      </c>
      <c r="K59" s="64" t="e">
        <f>EDATE(#REF!,-6)</f>
        <v>#REF!</v>
      </c>
      <c r="L59" s="64" t="e">
        <f t="shared" si="7"/>
        <v>#REF!</v>
      </c>
      <c r="M59" s="89" t="e">
        <f t="shared" ca="1" si="1"/>
        <v>#REF!</v>
      </c>
      <c r="N59" s="62" t="s">
        <v>29</v>
      </c>
      <c r="O59" s="90" t="s">
        <v>193</v>
      </c>
    </row>
    <row r="60" spans="1:15" ht="15" hidden="1" customHeight="1" x14ac:dyDescent="0.35">
      <c r="A60" s="125">
        <v>510184</v>
      </c>
      <c r="B60" s="50">
        <f>VLOOKUP(A:A,'[1]NOS PRIORITES'!$F:$G,2,0)</f>
        <v>4199746</v>
      </c>
      <c r="C60" s="23"/>
      <c r="D60" s="23" t="s">
        <v>21</v>
      </c>
      <c r="E60" s="6" t="s">
        <v>129</v>
      </c>
      <c r="F60" s="6" t="s">
        <v>120</v>
      </c>
      <c r="G60" s="6" t="s">
        <v>130</v>
      </c>
      <c r="H60" s="6"/>
      <c r="I60" s="6" t="s">
        <v>25</v>
      </c>
      <c r="J60" s="35" t="s">
        <v>125</v>
      </c>
      <c r="K60" s="52" t="e">
        <f>EDATE(#REF!,-6)</f>
        <v>#REF!</v>
      </c>
      <c r="L60" s="52" t="e">
        <f t="shared" si="7"/>
        <v>#REF!</v>
      </c>
      <c r="M60" s="70" t="e">
        <f t="shared" ca="1" si="1"/>
        <v>#REF!</v>
      </c>
      <c r="N60" s="6" t="s">
        <v>29</v>
      </c>
      <c r="O60" s="59" t="s">
        <v>192</v>
      </c>
    </row>
    <row r="61" spans="1:15" ht="15" hidden="1" customHeight="1" x14ac:dyDescent="0.35">
      <c r="A61" s="29">
        <v>634974</v>
      </c>
      <c r="B61" s="50">
        <f>VLOOKUP(A:A,'[1]NOS PRIORITES'!$F:$G,2,0)</f>
        <v>4199748</v>
      </c>
      <c r="C61" s="23"/>
      <c r="D61" s="23" t="s">
        <v>21</v>
      </c>
      <c r="E61" s="6" t="s">
        <v>124</v>
      </c>
      <c r="F61" s="6" t="s">
        <v>120</v>
      </c>
      <c r="G61" s="6" t="s">
        <v>124</v>
      </c>
      <c r="H61" s="6"/>
      <c r="I61" s="6" t="s">
        <v>25</v>
      </c>
      <c r="J61" s="35" t="s">
        <v>125</v>
      </c>
      <c r="K61" s="52" t="e">
        <f>EDATE(#REF!,-6)</f>
        <v>#REF!</v>
      </c>
      <c r="L61" s="52" t="e">
        <f t="shared" si="7"/>
        <v>#REF!</v>
      </c>
      <c r="M61" s="70" t="e">
        <f t="shared" ca="1" si="1"/>
        <v>#REF!</v>
      </c>
      <c r="N61" s="6" t="s">
        <v>29</v>
      </c>
      <c r="O61" s="59" t="s">
        <v>131</v>
      </c>
    </row>
    <row r="62" spans="1:15" ht="15" customHeight="1" x14ac:dyDescent="0.35">
      <c r="A62" s="22">
        <v>738700</v>
      </c>
      <c r="B62" s="50">
        <f>VLOOKUP(A:A,'[1]NOS PRIORITES'!$F:$G,2,0)</f>
        <v>4198817</v>
      </c>
      <c r="C62" s="23"/>
      <c r="D62" s="24" t="s">
        <v>21</v>
      </c>
      <c r="E62" s="6" t="s">
        <v>124</v>
      </c>
      <c r="F62" s="6" t="s">
        <v>120</v>
      </c>
      <c r="G62" s="6" t="s">
        <v>124</v>
      </c>
      <c r="H62" s="6"/>
      <c r="I62" s="6" t="s">
        <v>52</v>
      </c>
      <c r="J62" s="35" t="s">
        <v>125</v>
      </c>
      <c r="K62" s="52" t="e">
        <f>EDATE(#REF!,-6)</f>
        <v>#REF!</v>
      </c>
      <c r="L62" s="52" t="e">
        <f t="shared" si="7"/>
        <v>#REF!</v>
      </c>
      <c r="M62" s="70" t="e">
        <f t="shared" ca="1" si="1"/>
        <v>#REF!</v>
      </c>
      <c r="N62" s="6" t="s">
        <v>29</v>
      </c>
      <c r="O62" s="27"/>
    </row>
    <row r="63" spans="1:15" ht="15" customHeight="1" x14ac:dyDescent="0.35">
      <c r="A63" s="29">
        <v>496925</v>
      </c>
      <c r="B63" s="50" t="e">
        <f>VLOOKUP(A:A,'[1]NOS PRIORITES'!$F:$G,2,0)</f>
        <v>#N/A</v>
      </c>
      <c r="C63" s="23"/>
      <c r="D63" s="23" t="s">
        <v>21</v>
      </c>
      <c r="E63" s="6" t="s">
        <v>137</v>
      </c>
      <c r="F63" s="6" t="s">
        <v>120</v>
      </c>
      <c r="G63" s="6" t="s">
        <v>137</v>
      </c>
      <c r="H63" s="6"/>
      <c r="I63" s="6" t="s">
        <v>76</v>
      </c>
      <c r="J63" s="16" t="s">
        <v>26</v>
      </c>
      <c r="K63" s="52" t="e">
        <f>EDATE(#REF!,-6)</f>
        <v>#REF!</v>
      </c>
      <c r="L63" s="52" t="e">
        <f t="shared" si="7"/>
        <v>#REF!</v>
      </c>
      <c r="M63" s="70" t="e">
        <f t="shared" ca="1" si="1"/>
        <v>#REF!</v>
      </c>
      <c r="N63" s="6" t="s">
        <v>29</v>
      </c>
      <c r="O63" s="27"/>
    </row>
    <row r="64" spans="1:15" ht="15" hidden="1" customHeight="1" x14ac:dyDescent="0.35">
      <c r="A64" s="29">
        <v>189002</v>
      </c>
      <c r="B64" s="50">
        <f>VLOOKUP(A:A,'[1]NOS PRIORITES'!$F:$G,2,0)</f>
        <v>4198706</v>
      </c>
      <c r="C64" s="23"/>
      <c r="D64" s="23" t="s">
        <v>21</v>
      </c>
      <c r="E64" s="6" t="s">
        <v>135</v>
      </c>
      <c r="F64" s="6" t="s">
        <v>120</v>
      </c>
      <c r="G64" s="6" t="s">
        <v>135</v>
      </c>
      <c r="H64" s="6"/>
      <c r="I64" s="6" t="s">
        <v>76</v>
      </c>
      <c r="J64" s="16" t="s">
        <v>26</v>
      </c>
      <c r="K64" s="52" t="e">
        <f>EDATE(#REF!,-6)</f>
        <v>#REF!</v>
      </c>
      <c r="L64" s="52" t="e">
        <f t="shared" si="7"/>
        <v>#REF!</v>
      </c>
      <c r="M64" s="70" t="e">
        <f t="shared" ref="M64:M82" ca="1" si="8">L64-TODAY()</f>
        <v>#REF!</v>
      </c>
      <c r="N64" s="6" t="s">
        <v>29</v>
      </c>
      <c r="O64" s="55" t="s">
        <v>153</v>
      </c>
    </row>
    <row r="65" spans="1:15" ht="15" hidden="1" customHeight="1" x14ac:dyDescent="0.35">
      <c r="A65" s="30">
        <v>651591</v>
      </c>
      <c r="B65" s="50">
        <f>VLOOKUP(A:A,'[1]NOS PRIORITES'!$F:$G,2,0)</f>
        <v>4199883</v>
      </c>
      <c r="C65" s="23"/>
      <c r="D65" s="23" t="s">
        <v>21</v>
      </c>
      <c r="E65" s="6" t="s">
        <v>122</v>
      </c>
      <c r="F65" s="6" t="s">
        <v>120</v>
      </c>
      <c r="G65" s="6" t="s">
        <v>34</v>
      </c>
      <c r="H65" s="6"/>
      <c r="I65" s="6" t="s">
        <v>76</v>
      </c>
      <c r="J65" s="16" t="s">
        <v>123</v>
      </c>
      <c r="K65" s="52" t="e">
        <f>EDATE(#REF!,-6)</f>
        <v>#REF!</v>
      </c>
      <c r="L65" s="52" t="e">
        <f t="shared" si="7"/>
        <v>#REF!</v>
      </c>
      <c r="M65" s="70" t="e">
        <f t="shared" ca="1" si="8"/>
        <v>#REF!</v>
      </c>
      <c r="N65" s="6" t="s">
        <v>29</v>
      </c>
      <c r="O65" s="59" t="s">
        <v>153</v>
      </c>
    </row>
    <row r="66" spans="1:15" ht="15" hidden="1" customHeight="1" x14ac:dyDescent="0.35">
      <c r="A66" s="29">
        <v>497197</v>
      </c>
      <c r="B66" s="50" t="e">
        <f>VLOOKUP(A:A,'[1]NOS PRIORITES'!$F:$G,2,0)</f>
        <v>#N/A</v>
      </c>
      <c r="C66" s="23"/>
      <c r="D66" s="23" t="s">
        <v>21</v>
      </c>
      <c r="E66" s="6" t="s">
        <v>154</v>
      </c>
      <c r="F66" s="6" t="s">
        <v>120</v>
      </c>
      <c r="G66" s="6" t="s">
        <v>154</v>
      </c>
      <c r="H66" s="6" t="s">
        <v>196</v>
      </c>
      <c r="I66" s="6" t="s">
        <v>76</v>
      </c>
      <c r="J66" s="16" t="s">
        <v>123</v>
      </c>
      <c r="K66" s="52" t="e">
        <f>EDATE(#REF!,-6)</f>
        <v>#REF!</v>
      </c>
      <c r="L66" s="52" t="e">
        <f t="shared" si="7"/>
        <v>#REF!</v>
      </c>
      <c r="M66" s="70" t="e">
        <f t="shared" ca="1" si="8"/>
        <v>#REF!</v>
      </c>
      <c r="N66" s="6" t="s">
        <v>29</v>
      </c>
      <c r="O66" s="56" t="s">
        <v>126</v>
      </c>
    </row>
    <row r="67" spans="1:15" ht="15" customHeight="1" x14ac:dyDescent="0.35">
      <c r="A67" s="34">
        <v>436431</v>
      </c>
      <c r="B67" s="50" t="e">
        <f>VLOOKUP(A:A,'[1]NOS PRIORITES'!$F:$G,2,0)</f>
        <v>#N/A</v>
      </c>
      <c r="C67" s="23"/>
      <c r="D67" s="23" t="s">
        <v>21</v>
      </c>
      <c r="E67" s="6" t="s">
        <v>137</v>
      </c>
      <c r="F67" s="6" t="s">
        <v>120</v>
      </c>
      <c r="G67" s="6" t="s">
        <v>137</v>
      </c>
      <c r="H67" s="6"/>
      <c r="I67" s="6" t="s">
        <v>76</v>
      </c>
      <c r="J67" s="16" t="s">
        <v>26</v>
      </c>
      <c r="K67" s="52" t="e">
        <f>EDATE(#REF!,-6)</f>
        <v>#REF!</v>
      </c>
      <c r="L67" s="52" t="e">
        <f t="shared" si="7"/>
        <v>#REF!</v>
      </c>
      <c r="M67" s="70" t="e">
        <f t="shared" ca="1" si="8"/>
        <v>#REF!</v>
      </c>
      <c r="N67" s="6" t="s">
        <v>29</v>
      </c>
      <c r="O67" s="27"/>
    </row>
    <row r="68" spans="1:15" ht="15" hidden="1" customHeight="1" x14ac:dyDescent="0.35">
      <c r="A68" s="125">
        <v>628657</v>
      </c>
      <c r="B68" s="50">
        <f>VLOOKUP(A:A,'[1]NOS PRIORITES'!$F:$G,2,0)</f>
        <v>4199659</v>
      </c>
      <c r="C68" s="23"/>
      <c r="D68" s="23" t="s">
        <v>21</v>
      </c>
      <c r="E68" s="6" t="s">
        <v>129</v>
      </c>
      <c r="F68" s="6" t="s">
        <v>120</v>
      </c>
      <c r="G68" s="6" t="s">
        <v>130</v>
      </c>
      <c r="H68" s="6"/>
      <c r="I68" s="6" t="s">
        <v>25</v>
      </c>
      <c r="J68" s="35" t="s">
        <v>125</v>
      </c>
      <c r="K68" s="52" t="e">
        <f>EDATE(#REF!,-6)</f>
        <v>#REF!</v>
      </c>
      <c r="L68" s="52" t="e">
        <f t="shared" si="7"/>
        <v>#REF!</v>
      </c>
      <c r="M68" s="70" t="e">
        <f ca="1">L68-TODAY()</f>
        <v>#REF!</v>
      </c>
      <c r="N68" s="6" t="s">
        <v>29</v>
      </c>
      <c r="O68" s="59" t="s">
        <v>192</v>
      </c>
    </row>
    <row r="69" spans="1:15" ht="15" hidden="1" customHeight="1" x14ac:dyDescent="0.35">
      <c r="A69" s="29">
        <v>292037</v>
      </c>
      <c r="B69" s="50">
        <f>VLOOKUP(A:A,'[1]NOS PRIORITES'!$F:$G,2,0)</f>
        <v>4199800</v>
      </c>
      <c r="C69" s="23"/>
      <c r="D69" s="23" t="s">
        <v>21</v>
      </c>
      <c r="E69" s="6" t="s">
        <v>124</v>
      </c>
      <c r="F69" s="6" t="s">
        <v>120</v>
      </c>
      <c r="G69" s="12" t="s">
        <v>124</v>
      </c>
      <c r="H69" s="6"/>
      <c r="I69" s="6" t="s">
        <v>52</v>
      </c>
      <c r="J69" s="35" t="s">
        <v>125</v>
      </c>
      <c r="K69" s="52" t="s">
        <v>78</v>
      </c>
      <c r="L69" s="52" t="s">
        <v>78</v>
      </c>
      <c r="M69" s="70"/>
      <c r="N69" s="6" t="s">
        <v>29</v>
      </c>
      <c r="O69" s="56" t="s">
        <v>131</v>
      </c>
    </row>
    <row r="70" spans="1:15" ht="15" hidden="1" customHeight="1" x14ac:dyDescent="0.35">
      <c r="A70" s="126">
        <v>64883</v>
      </c>
      <c r="B70" s="50">
        <f>VLOOKUP(A:A,'[1]NOS PRIORITES'!$F:$G,2,0)</f>
        <v>4199658</v>
      </c>
      <c r="C70" s="23"/>
      <c r="D70" s="23" t="s">
        <v>21</v>
      </c>
      <c r="E70" s="6" t="s">
        <v>129</v>
      </c>
      <c r="F70" s="6" t="s">
        <v>120</v>
      </c>
      <c r="G70" s="6" t="s">
        <v>130</v>
      </c>
      <c r="H70" s="6"/>
      <c r="I70" s="6" t="s">
        <v>76</v>
      </c>
      <c r="J70" s="35" t="s">
        <v>125</v>
      </c>
      <c r="K70" s="52" t="e">
        <f>EDATE(#REF!,-6)</f>
        <v>#REF!</v>
      </c>
      <c r="L70" s="52" t="e">
        <f t="shared" ref="L70" si="9">EDATE(K70,2)</f>
        <v>#REF!</v>
      </c>
      <c r="M70" s="70" t="e">
        <f t="shared" ca="1" si="8"/>
        <v>#REF!</v>
      </c>
      <c r="N70" s="6" t="s">
        <v>29</v>
      </c>
      <c r="O70" s="59" t="s">
        <v>192</v>
      </c>
    </row>
    <row r="71" spans="1:15" ht="15" customHeight="1" x14ac:dyDescent="0.35">
      <c r="A71" s="29">
        <v>188081</v>
      </c>
      <c r="B71" s="50" t="e">
        <f>VLOOKUP(A:A,'[1]NOS PRIORITES'!$F:$G,2,0)</f>
        <v>#N/A</v>
      </c>
      <c r="C71" s="23"/>
      <c r="D71" s="23" t="s">
        <v>21</v>
      </c>
      <c r="E71" s="6" t="s">
        <v>135</v>
      </c>
      <c r="F71" s="6" t="s">
        <v>120</v>
      </c>
      <c r="G71" s="6" t="s">
        <v>135</v>
      </c>
      <c r="H71" s="6"/>
      <c r="I71" s="6" t="s">
        <v>52</v>
      </c>
      <c r="J71" s="35" t="s">
        <v>123</v>
      </c>
      <c r="K71" s="52" t="e">
        <f>EDATE(#REF!,-6)</f>
        <v>#REF!</v>
      </c>
      <c r="L71" s="52" t="e">
        <f>EDATE(K71,2)</f>
        <v>#REF!</v>
      </c>
      <c r="M71" s="70" t="e">
        <f ca="1">L71-TODAY()</f>
        <v>#REF!</v>
      </c>
      <c r="N71" s="6" t="s">
        <v>29</v>
      </c>
      <c r="O71" s="27"/>
    </row>
    <row r="72" spans="1:15" ht="15" customHeight="1" x14ac:dyDescent="0.35">
      <c r="A72" s="22">
        <v>652677</v>
      </c>
      <c r="B72" s="50">
        <f>VLOOKUP(A:A,'[1]NOS PRIORITES'!$F:$G,2,0)</f>
        <v>4198983</v>
      </c>
      <c r="C72" s="23"/>
      <c r="D72" s="24" t="s">
        <v>21</v>
      </c>
      <c r="E72" s="6" t="s">
        <v>156</v>
      </c>
      <c r="F72" s="6" t="s">
        <v>120</v>
      </c>
      <c r="G72" s="6" t="s">
        <v>34</v>
      </c>
      <c r="H72" s="6"/>
      <c r="I72" s="6" t="s">
        <v>76</v>
      </c>
      <c r="J72" s="16" t="s">
        <v>123</v>
      </c>
      <c r="K72" s="52" t="s">
        <v>78</v>
      </c>
      <c r="L72" s="6" t="s">
        <v>78</v>
      </c>
      <c r="M72" s="69" t="s">
        <v>78</v>
      </c>
      <c r="N72" s="6" t="s">
        <v>29</v>
      </c>
      <c r="O72" s="27"/>
    </row>
    <row r="73" spans="1:15" ht="15" hidden="1" customHeight="1" x14ac:dyDescent="0.35">
      <c r="A73" s="29">
        <v>725817</v>
      </c>
      <c r="B73" s="50">
        <f>VLOOKUP(A:A,'[1]NOS PRIORITES'!$F:$G,2,0)</f>
        <v>4199894</v>
      </c>
      <c r="C73" s="23"/>
      <c r="D73" s="23" t="s">
        <v>21</v>
      </c>
      <c r="E73" s="6" t="s">
        <v>157</v>
      </c>
      <c r="F73" s="6" t="s">
        <v>120</v>
      </c>
      <c r="G73" s="6" t="s">
        <v>40</v>
      </c>
      <c r="H73" s="6" t="s">
        <v>197</v>
      </c>
      <c r="I73" s="6" t="s">
        <v>76</v>
      </c>
      <c r="J73" s="35" t="s">
        <v>123</v>
      </c>
      <c r="K73" s="52" t="s">
        <v>78</v>
      </c>
      <c r="L73" s="6" t="s">
        <v>78</v>
      </c>
      <c r="M73" s="70"/>
      <c r="N73" s="6" t="s">
        <v>29</v>
      </c>
      <c r="O73" s="59" t="s">
        <v>126</v>
      </c>
    </row>
    <row r="74" spans="1:15" ht="15" hidden="1" customHeight="1" x14ac:dyDescent="0.35">
      <c r="A74" s="29">
        <v>222010</v>
      </c>
      <c r="B74" s="50">
        <f>VLOOKUP(A:A,'[1]NOS PRIORITES'!$F:$G,2,0)</f>
        <v>4199890</v>
      </c>
      <c r="C74" s="23"/>
      <c r="D74" s="23" t="s">
        <v>21</v>
      </c>
      <c r="E74" s="14" t="s">
        <v>129</v>
      </c>
      <c r="F74" s="6" t="s">
        <v>120</v>
      </c>
      <c r="G74" s="6" t="s">
        <v>130</v>
      </c>
      <c r="H74" s="6"/>
      <c r="I74" s="6" t="s">
        <v>76</v>
      </c>
      <c r="J74" s="35" t="s">
        <v>125</v>
      </c>
      <c r="K74" s="52" t="e">
        <f>EDATE(#REF!,-6)</f>
        <v>#REF!</v>
      </c>
      <c r="L74" s="52" t="e">
        <f>EDATE(K74,2)</f>
        <v>#REF!</v>
      </c>
      <c r="M74" s="70" t="e">
        <f t="shared" ca="1" si="8"/>
        <v>#REF!</v>
      </c>
      <c r="N74" s="6" t="s">
        <v>29</v>
      </c>
      <c r="O74" s="56" t="s">
        <v>131</v>
      </c>
    </row>
    <row r="75" spans="1:15" ht="15" hidden="1" customHeight="1" x14ac:dyDescent="0.35">
      <c r="A75" s="29">
        <v>651607</v>
      </c>
      <c r="B75" s="50">
        <f>VLOOKUP(A:A,'[1]NOS PRIORITES'!$F:$G,2,0)</f>
        <v>4197607</v>
      </c>
      <c r="C75" s="23"/>
      <c r="D75" s="23" t="s">
        <v>21</v>
      </c>
      <c r="E75" s="6" t="s">
        <v>122</v>
      </c>
      <c r="F75" s="6" t="s">
        <v>120</v>
      </c>
      <c r="G75" s="6" t="s">
        <v>34</v>
      </c>
      <c r="H75" s="6" t="s">
        <v>195</v>
      </c>
      <c r="I75" s="6" t="s">
        <v>76</v>
      </c>
      <c r="J75" s="35" t="s">
        <v>123</v>
      </c>
      <c r="K75" s="52" t="s">
        <v>78</v>
      </c>
      <c r="L75" s="6" t="s">
        <v>78</v>
      </c>
      <c r="M75" s="69" t="s">
        <v>78</v>
      </c>
      <c r="N75" s="6" t="s">
        <v>29</v>
      </c>
      <c r="O75" s="56" t="s">
        <v>192</v>
      </c>
    </row>
    <row r="76" spans="1:15" ht="15" hidden="1" customHeight="1" x14ac:dyDescent="0.35">
      <c r="A76" s="44">
        <v>651022</v>
      </c>
      <c r="B76" s="57">
        <f>VLOOKUP(A:A,'[1]NOS PRIORITES'!$F:$G,2,0)</f>
        <v>4198849</v>
      </c>
      <c r="C76" s="113"/>
      <c r="D76" s="45" t="s">
        <v>21</v>
      </c>
      <c r="E76" s="46" t="s">
        <v>122</v>
      </c>
      <c r="F76" s="46" t="s">
        <v>120</v>
      </c>
      <c r="G76" s="46" t="s">
        <v>34</v>
      </c>
      <c r="H76" s="46" t="s">
        <v>69</v>
      </c>
      <c r="I76" s="46" t="s">
        <v>76</v>
      </c>
      <c r="J76" s="47" t="s">
        <v>123</v>
      </c>
      <c r="K76" s="92" t="s">
        <v>78</v>
      </c>
      <c r="L76" s="46" t="s">
        <v>78</v>
      </c>
      <c r="M76" s="46" t="s">
        <v>78</v>
      </c>
      <c r="N76" s="46" t="s">
        <v>29</v>
      </c>
      <c r="O76" s="46" t="s">
        <v>198</v>
      </c>
    </row>
    <row r="77" spans="1:15" ht="15" hidden="1" customHeight="1" x14ac:dyDescent="0.35">
      <c r="A77" s="114">
        <v>651625</v>
      </c>
      <c r="B77" s="57">
        <f>VLOOKUP(A:A,'[1]NOS PRIORITES'!$F:$G,2,0)</f>
        <v>4198850</v>
      </c>
      <c r="C77" s="45"/>
      <c r="D77" s="45" t="s">
        <v>21</v>
      </c>
      <c r="E77" s="46" t="s">
        <v>122</v>
      </c>
      <c r="F77" s="46" t="s">
        <v>120</v>
      </c>
      <c r="G77" s="46" t="s">
        <v>34</v>
      </c>
      <c r="H77" s="46" t="s">
        <v>69</v>
      </c>
      <c r="I77" s="46" t="s">
        <v>76</v>
      </c>
      <c r="J77" s="47" t="s">
        <v>123</v>
      </c>
      <c r="K77" s="92" t="s">
        <v>78</v>
      </c>
      <c r="L77" s="46" t="s">
        <v>78</v>
      </c>
      <c r="M77" s="46" t="s">
        <v>78</v>
      </c>
      <c r="N77" s="46" t="s">
        <v>29</v>
      </c>
      <c r="O77" s="46" t="s">
        <v>198</v>
      </c>
    </row>
    <row r="78" spans="1:15" ht="15" customHeight="1" x14ac:dyDescent="0.35">
      <c r="A78" s="31">
        <v>242615</v>
      </c>
      <c r="B78" s="50">
        <f>VLOOKUP(A:A,'[1]NOS PRIORITES'!$F:$G,2,0)</f>
        <v>4198847</v>
      </c>
      <c r="C78" s="23"/>
      <c r="D78" s="23" t="s">
        <v>21</v>
      </c>
      <c r="E78" s="6" t="s">
        <v>140</v>
      </c>
      <c r="F78" s="6" t="s">
        <v>120</v>
      </c>
      <c r="G78" s="6" t="s">
        <v>140</v>
      </c>
      <c r="H78" s="6"/>
      <c r="I78" s="6" t="s">
        <v>76</v>
      </c>
      <c r="J78" s="16" t="s">
        <v>123</v>
      </c>
      <c r="K78" s="52" t="e">
        <f>EDATE(#REF!,-6)</f>
        <v>#REF!</v>
      </c>
      <c r="L78" s="52" t="e">
        <f>EDATE(K78,2)</f>
        <v>#REF!</v>
      </c>
      <c r="M78" s="70" t="e">
        <f t="shared" ca="1" si="8"/>
        <v>#REF!</v>
      </c>
      <c r="N78" s="6" t="s">
        <v>146</v>
      </c>
      <c r="O78" s="27"/>
    </row>
    <row r="79" spans="1:15" ht="15" customHeight="1" x14ac:dyDescent="0.35">
      <c r="A79" s="36">
        <v>805070</v>
      </c>
      <c r="B79" s="50" t="e">
        <f>VLOOKUP(A:A,'[1]NOS PRIORITES'!$F:$G,2,0)</f>
        <v>#N/A</v>
      </c>
      <c r="C79" s="23"/>
      <c r="D79" s="24" t="s">
        <v>21</v>
      </c>
      <c r="E79" s="6" t="s">
        <v>122</v>
      </c>
      <c r="F79" s="6" t="s">
        <v>120</v>
      </c>
      <c r="G79" s="6" t="s">
        <v>34</v>
      </c>
      <c r="H79" s="6" t="s">
        <v>195</v>
      </c>
      <c r="I79" s="6" t="s">
        <v>52</v>
      </c>
      <c r="J79" s="16" t="s">
        <v>26</v>
      </c>
      <c r="K79" s="52" t="e">
        <f>EDATE(#REF!,-6)</f>
        <v>#REF!</v>
      </c>
      <c r="L79" s="52" t="e">
        <f>EDATE(K79,2)</f>
        <v>#REF!</v>
      </c>
      <c r="M79" s="70" t="e">
        <f t="shared" ca="1" si="8"/>
        <v>#REF!</v>
      </c>
      <c r="N79" s="6" t="s">
        <v>29</v>
      </c>
      <c r="O79" s="27"/>
    </row>
    <row r="80" spans="1:15" ht="15" hidden="1" customHeight="1" x14ac:dyDescent="0.35">
      <c r="A80" s="9">
        <v>636849</v>
      </c>
      <c r="B80" s="50" t="e">
        <f>VLOOKUP(A:A,'[1]NOS PRIORITES'!$F:$G,2,0)</f>
        <v>#N/A</v>
      </c>
      <c r="C80" s="8"/>
      <c r="D80" s="8" t="s">
        <v>21</v>
      </c>
      <c r="E80" s="7" t="s">
        <v>133</v>
      </c>
      <c r="F80" s="37" t="s">
        <v>120</v>
      </c>
      <c r="G80" s="7" t="s">
        <v>133</v>
      </c>
      <c r="H80" s="41" t="s">
        <v>159</v>
      </c>
      <c r="I80" s="6" t="s">
        <v>76</v>
      </c>
      <c r="J80" s="35" t="s">
        <v>125</v>
      </c>
      <c r="K80" s="6" t="s">
        <v>78</v>
      </c>
      <c r="L80" s="6" t="s">
        <v>78</v>
      </c>
      <c r="M80" s="69" t="s">
        <v>78</v>
      </c>
      <c r="N80" s="6" t="s">
        <v>29</v>
      </c>
      <c r="O80" s="59"/>
    </row>
    <row r="81" spans="1:15" ht="15" hidden="1" customHeight="1" x14ac:dyDescent="0.35">
      <c r="A81" s="9">
        <v>62721</v>
      </c>
      <c r="B81" s="50" t="e">
        <f>VLOOKUP(A:A,'[1]NOS PRIORITES'!$F:$G,2,0)</f>
        <v>#N/A</v>
      </c>
      <c r="C81" s="8"/>
      <c r="D81" s="8" t="s">
        <v>21</v>
      </c>
      <c r="E81" s="6" t="s">
        <v>143</v>
      </c>
      <c r="F81" s="11" t="s">
        <v>120</v>
      </c>
      <c r="G81" s="6" t="s">
        <v>143</v>
      </c>
      <c r="H81" s="11" t="s">
        <v>160</v>
      </c>
      <c r="I81" s="6" t="s">
        <v>76</v>
      </c>
      <c r="J81" s="35" t="s">
        <v>125</v>
      </c>
      <c r="K81" s="52" t="e">
        <f>EDATE(#REF!,-6)</f>
        <v>#REF!</v>
      </c>
      <c r="L81" s="52" t="e">
        <f t="shared" ref="L81:L82" si="10">EDATE(K81,2)</f>
        <v>#REF!</v>
      </c>
      <c r="M81" s="70" t="e">
        <f t="shared" ca="1" si="8"/>
        <v>#REF!</v>
      </c>
      <c r="N81" s="6" t="s">
        <v>29</v>
      </c>
      <c r="O81" s="59"/>
    </row>
    <row r="82" spans="1:15" ht="15" hidden="1" customHeight="1" x14ac:dyDescent="0.35">
      <c r="A82" s="9">
        <v>599753</v>
      </c>
      <c r="B82" s="50">
        <f>VLOOKUP(A:A,'[1]NOS PRIORITES'!$F:$G,2,0)</f>
        <v>4199743</v>
      </c>
      <c r="C82" s="8"/>
      <c r="D82" s="8" t="s">
        <v>21</v>
      </c>
      <c r="E82" s="6" t="s">
        <v>23</v>
      </c>
      <c r="F82" s="11" t="s">
        <v>120</v>
      </c>
      <c r="G82" s="6" t="s">
        <v>23</v>
      </c>
      <c r="H82" s="15" t="s">
        <v>161</v>
      </c>
      <c r="I82" s="6" t="s">
        <v>76</v>
      </c>
      <c r="J82" s="35" t="s">
        <v>125</v>
      </c>
      <c r="K82" s="52" t="e">
        <f>EDATE(#REF!,-6)</f>
        <v>#REF!</v>
      </c>
      <c r="L82" s="52" t="e">
        <f t="shared" si="10"/>
        <v>#REF!</v>
      </c>
      <c r="M82" s="70" t="e">
        <f t="shared" ca="1" si="8"/>
        <v>#REF!</v>
      </c>
      <c r="N82" s="6" t="s">
        <v>29</v>
      </c>
      <c r="O82" s="59"/>
    </row>
    <row r="83" spans="1:15" ht="15" hidden="1" customHeight="1" x14ac:dyDescent="0.35">
      <c r="A83" s="9">
        <v>696730</v>
      </c>
      <c r="B83" s="50" t="e">
        <f>VLOOKUP(A:A,'[1]NOS PRIORITES'!$F:$G,2,0)</f>
        <v>#N/A</v>
      </c>
      <c r="C83" s="8"/>
      <c r="D83" s="8" t="s">
        <v>21</v>
      </c>
      <c r="E83" s="5" t="s">
        <v>143</v>
      </c>
      <c r="F83" s="11" t="s">
        <v>120</v>
      </c>
      <c r="G83" s="6" t="s">
        <v>143</v>
      </c>
      <c r="H83" s="15" t="s">
        <v>162</v>
      </c>
      <c r="I83" s="6" t="s">
        <v>76</v>
      </c>
      <c r="J83" s="35" t="s">
        <v>125</v>
      </c>
      <c r="K83" s="6" t="s">
        <v>78</v>
      </c>
      <c r="L83" s="6" t="s">
        <v>78</v>
      </c>
      <c r="M83" s="69" t="s">
        <v>78</v>
      </c>
      <c r="N83" s="6" t="s">
        <v>29</v>
      </c>
      <c r="O83" s="59"/>
    </row>
    <row r="84" spans="1:15" ht="15" hidden="1" customHeight="1" x14ac:dyDescent="0.35">
      <c r="A84" s="9">
        <v>738904</v>
      </c>
      <c r="B84" s="50">
        <f>VLOOKUP(A:A,'[1]NOS PRIORITES'!$F:$G,2,0)</f>
        <v>4198853</v>
      </c>
      <c r="C84" s="8"/>
      <c r="D84" s="8" t="s">
        <v>21</v>
      </c>
      <c r="E84" s="5" t="s">
        <v>145</v>
      </c>
      <c r="F84" s="11" t="s">
        <v>120</v>
      </c>
      <c r="G84" s="5" t="s">
        <v>145</v>
      </c>
      <c r="H84" s="42" t="s">
        <v>163</v>
      </c>
      <c r="I84" s="6" t="s">
        <v>76</v>
      </c>
      <c r="J84" s="35" t="s">
        <v>125</v>
      </c>
      <c r="K84" s="6" t="s">
        <v>78</v>
      </c>
      <c r="L84" s="6" t="s">
        <v>78</v>
      </c>
      <c r="M84" s="69" t="s">
        <v>78</v>
      </c>
      <c r="N84" s="6" t="s">
        <v>29</v>
      </c>
      <c r="O84" s="59"/>
    </row>
    <row r="85" spans="1:15" ht="15" hidden="1" customHeight="1" x14ac:dyDescent="0.35">
      <c r="A85" s="10">
        <v>774458</v>
      </c>
      <c r="B85" s="50" t="e">
        <f>VLOOKUP(A:A,'[1]NOS PRIORITES'!$F:$G,2,0)</f>
        <v>#N/A</v>
      </c>
      <c r="C85" s="8"/>
      <c r="D85" s="8" t="s">
        <v>21</v>
      </c>
      <c r="E85" s="5" t="s">
        <v>145</v>
      </c>
      <c r="F85" s="11" t="s">
        <v>120</v>
      </c>
      <c r="G85" s="5" t="s">
        <v>145</v>
      </c>
      <c r="H85" s="42" t="s">
        <v>164</v>
      </c>
      <c r="I85" s="6" t="s">
        <v>76</v>
      </c>
      <c r="J85" s="35" t="s">
        <v>125</v>
      </c>
      <c r="K85" s="6" t="s">
        <v>78</v>
      </c>
      <c r="L85" s="6" t="s">
        <v>78</v>
      </c>
      <c r="M85" s="69" t="s">
        <v>78</v>
      </c>
      <c r="N85" s="6" t="s">
        <v>29</v>
      </c>
      <c r="O85" s="59"/>
    </row>
    <row r="86" spans="1:15" ht="15" hidden="1" customHeight="1" x14ac:dyDescent="0.35">
      <c r="A86" s="10">
        <v>774462</v>
      </c>
      <c r="B86" s="50" t="e">
        <f>VLOOKUP(A:A,'[1]NOS PRIORITES'!$F:$G,2,0)</f>
        <v>#N/A</v>
      </c>
      <c r="C86" s="8"/>
      <c r="D86" s="8" t="s">
        <v>21</v>
      </c>
      <c r="E86" s="5" t="s">
        <v>145</v>
      </c>
      <c r="F86" s="11" t="s">
        <v>120</v>
      </c>
      <c r="G86" s="5" t="s">
        <v>145</v>
      </c>
      <c r="H86" s="42" t="s">
        <v>165</v>
      </c>
      <c r="I86" s="6" t="s">
        <v>76</v>
      </c>
      <c r="J86" s="35" t="s">
        <v>125</v>
      </c>
      <c r="K86" s="6" t="s">
        <v>78</v>
      </c>
      <c r="L86" s="6" t="s">
        <v>78</v>
      </c>
      <c r="M86" s="69" t="s">
        <v>78</v>
      </c>
      <c r="N86" s="6" t="s">
        <v>29</v>
      </c>
      <c r="O86" s="59"/>
    </row>
    <row r="87" spans="1:15" x14ac:dyDescent="0.35">
      <c r="B87" s="50"/>
      <c r="I87" s="43"/>
      <c r="J87" s="43"/>
      <c r="K87" s="43"/>
      <c r="L87" s="43"/>
      <c r="M87" s="43"/>
      <c r="N87" s="43"/>
    </row>
  </sheetData>
  <autoFilter ref="A10:O86" xr:uid="{073E1AF8-8B20-4BF6-BB5A-93EBB7D0E44B}">
    <filterColumn colId="14">
      <filters>
        <filter val="Plant feed-back"/>
        <filter val="Plant final transmission"/>
        <filter val="Plant logistic information"/>
      </filters>
    </filterColumn>
  </autoFilter>
  <mergeCells count="1">
    <mergeCell ref="E8:E9"/>
  </mergeCells>
  <conditionalFormatting sqref="A11:A79">
    <cfRule type="duplicateValues" dxfId="17" priority="1080"/>
  </conditionalFormatting>
  <conditionalFormatting sqref="A11:A86">
    <cfRule type="duplicateValues" dxfId="16" priority="1082"/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3B53352-B27E-4693-ABC2-8050E49D8C31}">
          <x14:formula1>
            <xm:f>#REF!</xm:f>
          </x14:formula1>
          <xm:sqref>N13:N86</xm:sqref>
        </x14:dataValidation>
        <x14:dataValidation type="list" allowBlank="1" showInputMessage="1" showErrorMessage="1" xr:uid="{D97B6A54-EF0E-4520-B064-E08F780B3299}">
          <x14:formula1>
            <xm:f>'Artworks with AR change'!$A$1:$A$6</xm:f>
          </x14:formula1>
          <xm:sqref>J6:J1048576</xm:sqref>
        </x14:dataValidation>
        <x14:dataValidation type="list" allowBlank="1" showInputMessage="1" showErrorMessage="1" xr:uid="{33A3D579-0EFC-4038-B843-00D9BB9D05D3}">
          <x14:formula1>
            <xm:f>#REF!</xm:f>
          </x14:formula1>
          <xm:sqref>O1:O25 O28:O29 O31 O35 O38 O40:O41 O46:O49 O51 O54:O61 O64:O66 O68:O70 O73:O77 O80:O1048576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50DF6-D17B-42CE-93D1-0FD0E7E5812C}">
  <dimension ref="A1:F35"/>
  <sheetViews>
    <sheetView zoomScale="86" zoomScaleNormal="86" workbookViewId="0">
      <selection activeCell="G1" sqref="G1:AD1048576"/>
    </sheetView>
  </sheetViews>
  <sheetFormatPr baseColWidth="10" defaultColWidth="11.453125" defaultRowHeight="14.5" outlineLevelCol="1" x14ac:dyDescent="0.35"/>
  <cols>
    <col min="1" max="1" width="13.26953125" style="4" customWidth="1"/>
    <col min="2" max="2" width="13.26953125" style="49" hidden="1" customWidth="1"/>
    <col min="3" max="3" width="8.26953125" style="3" hidden="1" customWidth="1"/>
    <col min="4" max="4" width="9.81640625" style="3" hidden="1" customWidth="1"/>
    <col min="5" max="5" width="54.81640625" style="2" customWidth="1"/>
    <col min="6" max="6" width="22.1796875" style="2" bestFit="1" customWidth="1" outlineLevel="1"/>
  </cols>
  <sheetData>
    <row r="1" spans="1:6" ht="53.25" customHeight="1" x14ac:dyDescent="0.35">
      <c r="F1" s="21"/>
    </row>
    <row r="4" spans="1:6" x14ac:dyDescent="0.35">
      <c r="E4" s="128" t="s">
        <v>3</v>
      </c>
      <c r="F4" s="19"/>
    </row>
    <row r="5" spans="1:6" ht="15" thickBot="1" x14ac:dyDescent="0.4">
      <c r="C5" s="1"/>
      <c r="D5" s="1"/>
      <c r="E5" s="128"/>
      <c r="F5" s="1"/>
    </row>
    <row r="6" spans="1:6" ht="54" customHeight="1" thickTop="1" thickBot="1" x14ac:dyDescent="0.4">
      <c r="A6" s="18" t="s">
        <v>4</v>
      </c>
      <c r="B6" s="18" t="s">
        <v>5</v>
      </c>
      <c r="C6" s="17" t="s">
        <v>6</v>
      </c>
      <c r="D6" s="17" t="s">
        <v>7</v>
      </c>
      <c r="E6" s="17" t="s">
        <v>8</v>
      </c>
      <c r="F6" s="17" t="s">
        <v>20</v>
      </c>
    </row>
    <row r="7" spans="1:6" s="66" customFormat="1" ht="15" customHeight="1" thickTop="1" x14ac:dyDescent="0.35">
      <c r="A7" s="60">
        <v>792395</v>
      </c>
      <c r="B7" s="50">
        <v>195031</v>
      </c>
      <c r="C7" s="23"/>
      <c r="D7" s="24" t="s">
        <v>21</v>
      </c>
      <c r="E7" s="61" t="s">
        <v>167</v>
      </c>
      <c r="F7" s="65" t="s">
        <v>81</v>
      </c>
    </row>
    <row r="8" spans="1:6" s="66" customFormat="1" ht="15" customHeight="1" x14ac:dyDescent="0.35">
      <c r="A8" s="67">
        <v>792398</v>
      </c>
      <c r="B8" s="50">
        <v>195031</v>
      </c>
      <c r="C8" s="23"/>
      <c r="D8" s="24" t="s">
        <v>21</v>
      </c>
      <c r="E8" s="61" t="s">
        <v>168</v>
      </c>
      <c r="F8" s="68" t="s">
        <v>81</v>
      </c>
    </row>
    <row r="9" spans="1:6" ht="15" customHeight="1" x14ac:dyDescent="0.35">
      <c r="A9" s="29">
        <v>779923</v>
      </c>
      <c r="B9" s="50">
        <v>4195072</v>
      </c>
      <c r="C9" s="23"/>
      <c r="D9" s="23" t="s">
        <v>21</v>
      </c>
      <c r="E9" s="6" t="s">
        <v>169</v>
      </c>
      <c r="F9" s="55" t="s">
        <v>153</v>
      </c>
    </row>
    <row r="10" spans="1:6" ht="15" customHeight="1" x14ac:dyDescent="0.35">
      <c r="A10" s="29">
        <v>779922</v>
      </c>
      <c r="B10" s="50">
        <v>4195067</v>
      </c>
      <c r="C10" s="23"/>
      <c r="D10" s="23" t="s">
        <v>21</v>
      </c>
      <c r="E10" s="6" t="s">
        <v>171</v>
      </c>
      <c r="F10" s="55" t="s">
        <v>153</v>
      </c>
    </row>
    <row r="11" spans="1:6" ht="15" customHeight="1" x14ac:dyDescent="0.35">
      <c r="A11" s="29">
        <v>779921</v>
      </c>
      <c r="B11" s="50">
        <v>4195064</v>
      </c>
      <c r="C11" s="23"/>
      <c r="D11" s="23" t="s">
        <v>21</v>
      </c>
      <c r="E11" s="6" t="s">
        <v>172</v>
      </c>
      <c r="F11" s="55" t="s">
        <v>153</v>
      </c>
    </row>
    <row r="12" spans="1:6" ht="15" customHeight="1" x14ac:dyDescent="0.35">
      <c r="A12" s="29">
        <v>779918</v>
      </c>
      <c r="B12" s="50">
        <v>4195058</v>
      </c>
      <c r="C12" s="23"/>
      <c r="D12" s="23" t="s">
        <v>21</v>
      </c>
      <c r="E12" s="6" t="s">
        <v>173</v>
      </c>
      <c r="F12" s="55" t="s">
        <v>153</v>
      </c>
    </row>
    <row r="13" spans="1:6" ht="15" customHeight="1" x14ac:dyDescent="0.35">
      <c r="A13" s="29">
        <v>779920</v>
      </c>
      <c r="B13" s="50">
        <v>4195062</v>
      </c>
      <c r="C13" s="23"/>
      <c r="D13" s="23" t="s">
        <v>21</v>
      </c>
      <c r="E13" s="6" t="s">
        <v>174</v>
      </c>
      <c r="F13" s="55" t="s">
        <v>153</v>
      </c>
    </row>
    <row r="14" spans="1:6" ht="15" customHeight="1" x14ac:dyDescent="0.35">
      <c r="A14" s="29">
        <v>779919</v>
      </c>
      <c r="B14" s="50">
        <v>4195060</v>
      </c>
      <c r="C14" s="23"/>
      <c r="D14" s="23" t="s">
        <v>21</v>
      </c>
      <c r="E14" s="6" t="s">
        <v>175</v>
      </c>
      <c r="F14" s="59" t="s">
        <v>153</v>
      </c>
    </row>
    <row r="15" spans="1:6" s="66" customFormat="1" ht="15" customHeight="1" x14ac:dyDescent="0.35">
      <c r="A15" s="86">
        <v>651617</v>
      </c>
      <c r="B15" s="87">
        <f>VLOOKUP(A:A,'[1]NOS PRIORITES'!$F:$G,2,0)</f>
        <v>4195054</v>
      </c>
      <c r="C15" s="88"/>
      <c r="D15" s="88" t="s">
        <v>21</v>
      </c>
      <c r="E15" s="62" t="s">
        <v>152</v>
      </c>
      <c r="F15" s="90" t="s">
        <v>193</v>
      </c>
    </row>
    <row r="16" spans="1:6" s="48" customFormat="1" ht="15" customHeight="1" x14ac:dyDescent="0.35">
      <c r="A16" s="44">
        <v>521335</v>
      </c>
      <c r="B16" s="50">
        <f>VLOOKUP(A:A,'[1]NOS PRIORITES'!$F:$G,2,0)</f>
        <v>4199269</v>
      </c>
      <c r="C16" s="38"/>
      <c r="D16" s="38" t="s">
        <v>21</v>
      </c>
      <c r="E16" s="46" t="s">
        <v>176</v>
      </c>
      <c r="F16" s="102" t="s">
        <v>198</v>
      </c>
    </row>
    <row r="17" spans="1:6" ht="15" customHeight="1" x14ac:dyDescent="0.35">
      <c r="A17" s="39">
        <v>822891</v>
      </c>
      <c r="B17" s="50">
        <f>VLOOKUP(A:A,'[1]NOS PRIORITES'!$F:$G,2,0)</f>
        <v>4199268</v>
      </c>
      <c r="C17" s="38"/>
      <c r="D17" s="38" t="s">
        <v>21</v>
      </c>
      <c r="E17" s="40" t="s">
        <v>177</v>
      </c>
      <c r="F17" s="59" t="s">
        <v>153</v>
      </c>
    </row>
    <row r="18" spans="1:6" x14ac:dyDescent="0.35">
      <c r="A18" s="29">
        <v>312027</v>
      </c>
      <c r="B18" s="50">
        <f>VLOOKUP(A:A,'[1]NOS PRIORITES'!$F:$G,2,0)</f>
        <v>4191895</v>
      </c>
      <c r="C18" s="23"/>
      <c r="D18" s="23" t="s">
        <v>21</v>
      </c>
      <c r="E18" s="6" t="s">
        <v>132</v>
      </c>
      <c r="F18" s="55" t="s">
        <v>42</v>
      </c>
    </row>
    <row r="19" spans="1:6" x14ac:dyDescent="0.35">
      <c r="A19" s="29">
        <v>561155</v>
      </c>
      <c r="B19" s="50">
        <v>4199506</v>
      </c>
      <c r="C19" s="23"/>
      <c r="D19" s="23" t="s">
        <v>21</v>
      </c>
      <c r="E19" s="6" t="s">
        <v>179</v>
      </c>
      <c r="F19" s="59" t="s">
        <v>180</v>
      </c>
    </row>
    <row r="20" spans="1:6" x14ac:dyDescent="0.35">
      <c r="A20" s="29">
        <v>245325</v>
      </c>
      <c r="B20" s="50">
        <v>4199525</v>
      </c>
      <c r="C20" s="23"/>
      <c r="D20" s="23" t="s">
        <v>21</v>
      </c>
      <c r="E20" s="6" t="s">
        <v>179</v>
      </c>
      <c r="F20" s="59" t="s">
        <v>131</v>
      </c>
    </row>
    <row r="21" spans="1:6" ht="15" customHeight="1" x14ac:dyDescent="0.35">
      <c r="A21" s="29">
        <v>773542</v>
      </c>
      <c r="B21" s="50" t="e">
        <v>#N/A</v>
      </c>
      <c r="C21" s="23"/>
      <c r="D21" s="23" t="s">
        <v>21</v>
      </c>
      <c r="E21" s="6" t="s">
        <v>181</v>
      </c>
      <c r="F21" s="59"/>
    </row>
    <row r="22" spans="1:6" ht="15" customHeight="1" x14ac:dyDescent="0.35">
      <c r="A22" s="29">
        <v>773541</v>
      </c>
      <c r="B22" s="50" t="e">
        <v>#N/A</v>
      </c>
      <c r="C22" s="23"/>
      <c r="D22" s="23" t="s">
        <v>21</v>
      </c>
      <c r="E22" s="6" t="s">
        <v>183</v>
      </c>
      <c r="F22" s="59"/>
    </row>
    <row r="23" spans="1:6" ht="15" customHeight="1" x14ac:dyDescent="0.35">
      <c r="A23" s="10">
        <v>786443</v>
      </c>
      <c r="B23" s="50" t="e">
        <v>#N/A</v>
      </c>
      <c r="C23" s="8"/>
      <c r="D23" s="8" t="s">
        <v>21</v>
      </c>
      <c r="E23" s="7" t="s">
        <v>183</v>
      </c>
      <c r="F23" s="59"/>
    </row>
    <row r="24" spans="1:6" ht="15" customHeight="1" x14ac:dyDescent="0.35">
      <c r="A24" s="10">
        <v>787228</v>
      </c>
      <c r="B24" s="50" t="e">
        <v>#N/A</v>
      </c>
      <c r="C24" s="8"/>
      <c r="D24" s="8" t="s">
        <v>21</v>
      </c>
      <c r="E24" s="7" t="s">
        <v>181</v>
      </c>
      <c r="F24" s="59"/>
    </row>
    <row r="25" spans="1:6" ht="15" customHeight="1" x14ac:dyDescent="0.35">
      <c r="A25" s="10">
        <v>312027</v>
      </c>
      <c r="B25" s="50">
        <f>VLOOKUP(A:A,'[1]NOS PRIORITES'!$F:$G,2,0)</f>
        <v>4191895</v>
      </c>
      <c r="C25" s="8"/>
      <c r="D25" s="23" t="s">
        <v>21</v>
      </c>
      <c r="E25" s="7" t="s">
        <v>184</v>
      </c>
      <c r="F25" s="59"/>
    </row>
    <row r="26" spans="1:6" ht="15" customHeight="1" x14ac:dyDescent="0.35">
      <c r="A26" s="10">
        <v>312027</v>
      </c>
      <c r="B26" s="50">
        <f>VLOOKUP(A:A,'[1]NOS PRIORITES'!$F:$G,2,0)</f>
        <v>4191895</v>
      </c>
      <c r="C26" s="8"/>
      <c r="D26" s="8" t="s">
        <v>21</v>
      </c>
      <c r="E26" s="7" t="s">
        <v>185</v>
      </c>
      <c r="F26" s="59"/>
    </row>
    <row r="27" spans="1:6" x14ac:dyDescent="0.35">
      <c r="A27" s="29">
        <v>245325</v>
      </c>
      <c r="B27" s="50" t="e">
        <v>#N/A</v>
      </c>
      <c r="C27" s="8"/>
      <c r="D27" s="23" t="s">
        <v>21</v>
      </c>
      <c r="E27" s="6" t="s">
        <v>179</v>
      </c>
      <c r="F27" s="59" t="s">
        <v>131</v>
      </c>
    </row>
    <row r="28" spans="1:6" x14ac:dyDescent="0.35">
      <c r="A28" s="29">
        <v>372133</v>
      </c>
      <c r="B28" s="50">
        <v>4199895</v>
      </c>
      <c r="C28" s="77"/>
      <c r="D28" s="77" t="s">
        <v>21</v>
      </c>
      <c r="E28" s="6" t="s">
        <v>186</v>
      </c>
      <c r="F28" s="59" t="s">
        <v>153</v>
      </c>
    </row>
    <row r="29" spans="1:6" ht="29" x14ac:dyDescent="0.35">
      <c r="A29" s="30">
        <v>372132</v>
      </c>
      <c r="B29" s="50">
        <v>4199896</v>
      </c>
      <c r="C29" s="77"/>
      <c r="D29" s="77" t="s">
        <v>21</v>
      </c>
      <c r="E29" s="6" t="s">
        <v>187</v>
      </c>
      <c r="F29" s="13" t="s">
        <v>42</v>
      </c>
    </row>
    <row r="30" spans="1:6" x14ac:dyDescent="0.35">
      <c r="A30" s="96">
        <v>640236</v>
      </c>
      <c r="B30" s="109" t="e">
        <f>VLOOKUP(A:A,'[1]NOS PRIORITES'!$F:$G,2,0)</f>
        <v>#N/A</v>
      </c>
      <c r="C30" s="110"/>
      <c r="D30" s="110" t="s">
        <v>21</v>
      </c>
      <c r="E30" s="95" t="s">
        <v>188</v>
      </c>
      <c r="F30" s="94" t="s">
        <v>30</v>
      </c>
    </row>
    <row r="31" spans="1:6" x14ac:dyDescent="0.35">
      <c r="A31" s="96">
        <v>271328</v>
      </c>
      <c r="B31" s="109" t="e">
        <v>#N/A</v>
      </c>
      <c r="C31" s="110"/>
      <c r="D31" s="110" t="s">
        <v>21</v>
      </c>
      <c r="E31" s="95" t="s">
        <v>144</v>
      </c>
      <c r="F31" s="94" t="s">
        <v>30</v>
      </c>
    </row>
    <row r="32" spans="1:6" s="98" customFormat="1" x14ac:dyDescent="0.35">
      <c r="A32" s="96">
        <v>355789</v>
      </c>
      <c r="B32" s="109" t="e">
        <v>#N/A</v>
      </c>
      <c r="C32" s="110"/>
      <c r="D32" s="110" t="s">
        <v>21</v>
      </c>
      <c r="E32" s="95" t="s">
        <v>151</v>
      </c>
      <c r="F32" s="97" t="s">
        <v>30</v>
      </c>
    </row>
    <row r="33" spans="1:6" x14ac:dyDescent="0.35">
      <c r="A33" s="96">
        <v>761133</v>
      </c>
      <c r="B33" s="109" t="e">
        <f>VLOOKUP(A:A,'[1]NOS PRIORITES'!$F:$G,2,0)</f>
        <v>#N/A</v>
      </c>
      <c r="C33" s="110"/>
      <c r="D33" s="110" t="s">
        <v>21</v>
      </c>
      <c r="E33" s="95" t="s">
        <v>142</v>
      </c>
      <c r="F33" s="94" t="s">
        <v>131</v>
      </c>
    </row>
    <row r="34" spans="1:6" x14ac:dyDescent="0.35">
      <c r="A34" s="111">
        <v>554584</v>
      </c>
      <c r="B34" s="109" t="e">
        <f>VLOOKUP(A:A,'[1]NOS PRIORITES'!$F:$G,2,0)</f>
        <v>#N/A</v>
      </c>
      <c r="C34" s="110"/>
      <c r="D34" s="112" t="s">
        <v>21</v>
      </c>
      <c r="E34" s="101" t="s">
        <v>155</v>
      </c>
      <c r="F34" s="94"/>
    </row>
    <row r="35" spans="1:6" x14ac:dyDescent="0.35">
      <c r="A35" s="96">
        <v>785104</v>
      </c>
      <c r="B35" s="109" t="e">
        <f>VLOOKUP(A:A,'[1]NOS PRIORITES'!$F:$G,2,0)</f>
        <v>#N/A</v>
      </c>
      <c r="C35" s="110"/>
      <c r="D35" s="110" t="s">
        <v>21</v>
      </c>
      <c r="E35" s="95" t="s">
        <v>166</v>
      </c>
      <c r="F35" s="94" t="s">
        <v>30</v>
      </c>
    </row>
  </sheetData>
  <autoFilter ref="A6:F35" xr:uid="{91A50DF6-D17B-42CE-93D1-0FD0E7E5812C}"/>
  <mergeCells count="1">
    <mergeCell ref="E4:E5"/>
  </mergeCells>
  <phoneticPr fontId="16" type="noConversion"/>
  <conditionalFormatting sqref="F7">
    <cfRule type="cellIs" dxfId="15" priority="44" operator="equal">
      <formula>"MARKET FINAL PRINT PROOF"</formula>
    </cfRule>
  </conditionalFormatting>
  <conditionalFormatting sqref="A22">
    <cfRule type="duplicateValues" dxfId="14" priority="28"/>
  </conditionalFormatting>
  <conditionalFormatting sqref="A22:A24">
    <cfRule type="duplicateValues" dxfId="13" priority="25"/>
  </conditionalFormatting>
  <conditionalFormatting sqref="A25:A26">
    <cfRule type="duplicateValues" dxfId="12" priority="24"/>
  </conditionalFormatting>
  <conditionalFormatting sqref="A21">
    <cfRule type="duplicateValues" dxfId="11" priority="1026"/>
  </conditionalFormatting>
  <conditionalFormatting sqref="A28:A29">
    <cfRule type="duplicateValues" dxfId="10" priority="14"/>
  </conditionalFormatting>
  <conditionalFormatting sqref="A28:A29">
    <cfRule type="duplicateValues" dxfId="9" priority="15"/>
  </conditionalFormatting>
  <conditionalFormatting sqref="A30">
    <cfRule type="duplicateValues" dxfId="8" priority="12"/>
  </conditionalFormatting>
  <conditionalFormatting sqref="A30">
    <cfRule type="duplicateValues" dxfId="7" priority="13"/>
  </conditionalFormatting>
  <conditionalFormatting sqref="A31:A32">
    <cfRule type="duplicateValues" dxfId="6" priority="8"/>
  </conditionalFormatting>
  <conditionalFormatting sqref="A31:A32">
    <cfRule type="duplicateValues" dxfId="5" priority="9"/>
  </conditionalFormatting>
  <conditionalFormatting sqref="A33">
    <cfRule type="duplicateValues" dxfId="4" priority="6"/>
  </conditionalFormatting>
  <conditionalFormatting sqref="A33">
    <cfRule type="duplicateValues" dxfId="3" priority="7"/>
  </conditionalFormatting>
  <conditionalFormatting sqref="A34">
    <cfRule type="duplicateValues" dxfId="2" priority="4"/>
  </conditionalFormatting>
  <conditionalFormatting sqref="A34">
    <cfRule type="duplicateValues" dxfId="1" priority="5"/>
  </conditionalFormatting>
  <conditionalFormatting sqref="A35">
    <cfRule type="duplicateValues" dxfId="0" priority="3"/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DD390CE-BF6A-4B9E-BF4F-6FEA6FF74E36}">
          <x14:formula1>
            <xm:f>#REF!</xm:f>
          </x14:formula1>
          <xm:sqref>F1:F1048576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BFD5A-C5B0-4DA2-8243-3652C2A91FCE}">
  <dimension ref="B1:L141"/>
  <sheetViews>
    <sheetView workbookViewId="0">
      <selection activeCell="O10" sqref="O10"/>
    </sheetView>
  </sheetViews>
  <sheetFormatPr baseColWidth="10" defaultRowHeight="14.5" x14ac:dyDescent="0.35"/>
  <cols>
    <col min="1" max="1" width="1" customWidth="1"/>
    <col min="2" max="2" width="8.90625" hidden="1" customWidth="1"/>
    <col min="3" max="3" width="10.7265625" hidden="1" customWidth="1"/>
    <col min="4" max="4" width="5.7265625" hidden="1" customWidth="1"/>
    <col min="5" max="5" width="17.1796875" hidden="1" customWidth="1"/>
    <col min="6" max="6" width="6.54296875" customWidth="1"/>
    <col min="7" max="7" width="17.90625" hidden="1" customWidth="1"/>
    <col min="8" max="8" width="36.90625" hidden="1" customWidth="1"/>
    <col min="9" max="9" width="10.7265625" hidden="1" customWidth="1"/>
    <col min="10" max="10" width="9.54296875" hidden="1" customWidth="1"/>
    <col min="11" max="11" width="17.08984375" hidden="1" customWidth="1"/>
    <col min="12" max="12" width="30.26953125" customWidth="1"/>
  </cols>
  <sheetData>
    <row r="1" spans="2:12" s="130" customFormat="1" ht="5.65" customHeight="1" x14ac:dyDescent="0.25"/>
    <row r="2" spans="2:12" s="130" customFormat="1" ht="18.149999999999999" customHeight="1" x14ac:dyDescent="0.25">
      <c r="D2" s="131" t="s">
        <v>199</v>
      </c>
      <c r="E2" s="131"/>
    </row>
    <row r="3" spans="2:12" s="130" customFormat="1" ht="2.9" customHeight="1" x14ac:dyDescent="0.25">
      <c r="D3" s="131"/>
      <c r="E3" s="131"/>
      <c r="H3" s="132">
        <v>44669.376722986097</v>
      </c>
    </row>
    <row r="4" spans="2:12" s="130" customFormat="1" ht="11" customHeight="1" x14ac:dyDescent="0.25">
      <c r="H4" s="133"/>
    </row>
    <row r="5" spans="2:12" s="130" customFormat="1" ht="19.149999999999999" customHeight="1" x14ac:dyDescent="0.3">
      <c r="B5" s="134" t="s">
        <v>200</v>
      </c>
      <c r="C5" s="134" t="s">
        <v>201</v>
      </c>
      <c r="D5" s="134" t="s">
        <v>202</v>
      </c>
      <c r="E5" s="134" t="s">
        <v>203</v>
      </c>
      <c r="F5" s="134" t="s">
        <v>204</v>
      </c>
      <c r="G5" s="134" t="s">
        <v>205</v>
      </c>
      <c r="H5" s="135" t="s">
        <v>206</v>
      </c>
      <c r="I5" s="136" t="s">
        <v>207</v>
      </c>
      <c r="J5" s="136" t="s">
        <v>208</v>
      </c>
      <c r="K5" s="136" t="s">
        <v>209</v>
      </c>
      <c r="L5" s="134" t="s">
        <v>210</v>
      </c>
    </row>
    <row r="6" spans="2:12" s="130" customFormat="1" ht="12.15" customHeight="1" x14ac:dyDescent="0.25">
      <c r="B6" s="137" t="s">
        <v>211</v>
      </c>
      <c r="C6" s="138">
        <v>190721</v>
      </c>
      <c r="D6" s="137" t="s">
        <v>170</v>
      </c>
      <c r="E6" s="137" t="s">
        <v>212</v>
      </c>
      <c r="F6" s="137" t="s">
        <v>213</v>
      </c>
      <c r="G6" s="137" t="s">
        <v>214</v>
      </c>
      <c r="H6" s="137" t="s">
        <v>215</v>
      </c>
      <c r="I6" s="137" t="s">
        <v>216</v>
      </c>
      <c r="J6" s="139">
        <v>44530</v>
      </c>
      <c r="K6" s="140">
        <v>-259</v>
      </c>
      <c r="L6" s="141" t="s">
        <v>217</v>
      </c>
    </row>
    <row r="7" spans="2:12" s="130" customFormat="1" ht="12.15" customHeight="1" x14ac:dyDescent="0.25">
      <c r="B7" s="142" t="s">
        <v>218</v>
      </c>
      <c r="C7" s="143">
        <v>190715</v>
      </c>
      <c r="D7" s="142" t="s">
        <v>170</v>
      </c>
      <c r="E7" s="142" t="s">
        <v>212</v>
      </c>
      <c r="F7" s="142" t="s">
        <v>219</v>
      </c>
      <c r="G7" s="142" t="s">
        <v>214</v>
      </c>
      <c r="H7" s="142" t="s">
        <v>215</v>
      </c>
      <c r="I7" s="142" t="s">
        <v>216</v>
      </c>
      <c r="J7" s="144">
        <v>44530</v>
      </c>
      <c r="K7" s="140">
        <v>-259</v>
      </c>
      <c r="L7" s="145" t="s">
        <v>217</v>
      </c>
    </row>
    <row r="8" spans="2:12" s="130" customFormat="1" ht="12.15" customHeight="1" x14ac:dyDescent="0.25">
      <c r="B8" s="137" t="s">
        <v>220</v>
      </c>
      <c r="C8" s="138">
        <v>190716</v>
      </c>
      <c r="D8" s="137" t="s">
        <v>170</v>
      </c>
      <c r="E8" s="137" t="s">
        <v>212</v>
      </c>
      <c r="F8" s="137" t="s">
        <v>221</v>
      </c>
      <c r="G8" s="137" t="s">
        <v>214</v>
      </c>
      <c r="H8" s="137" t="s">
        <v>215</v>
      </c>
      <c r="I8" s="137" t="s">
        <v>216</v>
      </c>
      <c r="J8" s="139">
        <v>44530</v>
      </c>
      <c r="K8" s="140">
        <v>-259</v>
      </c>
      <c r="L8" s="141" t="s">
        <v>217</v>
      </c>
    </row>
    <row r="9" spans="2:12" s="130" customFormat="1" ht="12.15" customHeight="1" x14ac:dyDescent="0.25">
      <c r="B9" s="142" t="s">
        <v>222</v>
      </c>
      <c r="C9" s="143">
        <v>190717</v>
      </c>
      <c r="D9" s="142" t="s">
        <v>170</v>
      </c>
      <c r="E9" s="142" t="s">
        <v>212</v>
      </c>
      <c r="F9" s="142" t="s">
        <v>223</v>
      </c>
      <c r="G9" s="142" t="s">
        <v>214</v>
      </c>
      <c r="H9" s="142" t="s">
        <v>215</v>
      </c>
      <c r="I9" s="142" t="s">
        <v>216</v>
      </c>
      <c r="J9" s="144">
        <v>44530</v>
      </c>
      <c r="K9" s="140">
        <v>-259</v>
      </c>
      <c r="L9" s="145" t="s">
        <v>217</v>
      </c>
    </row>
    <row r="10" spans="2:12" s="130" customFormat="1" ht="12.15" customHeight="1" x14ac:dyDescent="0.25">
      <c r="B10" s="137" t="s">
        <v>224</v>
      </c>
      <c r="C10" s="138">
        <v>190720</v>
      </c>
      <c r="D10" s="137" t="s">
        <v>170</v>
      </c>
      <c r="E10" s="137" t="s">
        <v>212</v>
      </c>
      <c r="F10" s="137" t="s">
        <v>225</v>
      </c>
      <c r="G10" s="137" t="s">
        <v>214</v>
      </c>
      <c r="H10" s="137" t="s">
        <v>215</v>
      </c>
      <c r="I10" s="137" t="s">
        <v>216</v>
      </c>
      <c r="J10" s="139">
        <v>44530</v>
      </c>
      <c r="K10" s="140">
        <v>-259</v>
      </c>
      <c r="L10" s="141" t="s">
        <v>217</v>
      </c>
    </row>
    <row r="11" spans="2:12" s="130" customFormat="1" ht="12.15" customHeight="1" x14ac:dyDescent="0.25">
      <c r="B11" s="142" t="s">
        <v>226</v>
      </c>
      <c r="C11" s="143">
        <v>190718</v>
      </c>
      <c r="D11" s="142" t="s">
        <v>170</v>
      </c>
      <c r="E11" s="142" t="s">
        <v>212</v>
      </c>
      <c r="F11" s="142" t="s">
        <v>227</v>
      </c>
      <c r="G11" s="142" t="s">
        <v>214</v>
      </c>
      <c r="H11" s="142" t="s">
        <v>215</v>
      </c>
      <c r="I11" s="142" t="s">
        <v>216</v>
      </c>
      <c r="J11" s="144">
        <v>44530</v>
      </c>
      <c r="K11" s="140">
        <v>-259</v>
      </c>
      <c r="L11" s="146" t="s">
        <v>228</v>
      </c>
    </row>
    <row r="12" spans="2:12" s="130" customFormat="1" ht="12.15" customHeight="1" x14ac:dyDescent="0.3">
      <c r="B12" s="137" t="s">
        <v>229</v>
      </c>
      <c r="C12" s="138">
        <v>195211</v>
      </c>
      <c r="D12" s="137" t="s">
        <v>230</v>
      </c>
      <c r="E12" s="137" t="s">
        <v>230</v>
      </c>
      <c r="F12" s="137" t="s">
        <v>231</v>
      </c>
      <c r="G12" s="147" t="s">
        <v>232</v>
      </c>
      <c r="H12" s="148" t="s">
        <v>233</v>
      </c>
      <c r="I12" s="137" t="s">
        <v>189</v>
      </c>
      <c r="J12" s="139">
        <v>44620</v>
      </c>
      <c r="K12" s="140">
        <v>-169</v>
      </c>
      <c r="L12" s="141" t="s">
        <v>81</v>
      </c>
    </row>
    <row r="13" spans="2:12" s="130" customFormat="1" ht="12.15" customHeight="1" x14ac:dyDescent="0.3">
      <c r="B13" s="142" t="s">
        <v>234</v>
      </c>
      <c r="C13" s="143">
        <v>195211</v>
      </c>
      <c r="D13" s="142" t="s">
        <v>230</v>
      </c>
      <c r="E13" s="142" t="s">
        <v>230</v>
      </c>
      <c r="F13" s="142" t="s">
        <v>231</v>
      </c>
      <c r="G13" s="149" t="s">
        <v>232</v>
      </c>
      <c r="H13" s="150" t="s">
        <v>233</v>
      </c>
      <c r="I13" s="142" t="s">
        <v>29</v>
      </c>
      <c r="J13" s="144">
        <v>44620</v>
      </c>
      <c r="K13" s="140">
        <v>-169</v>
      </c>
      <c r="L13" s="145" t="s">
        <v>81</v>
      </c>
    </row>
    <row r="14" spans="2:12" s="130" customFormat="1" ht="12.15" customHeight="1" x14ac:dyDescent="0.3">
      <c r="B14" s="137" t="s">
        <v>235</v>
      </c>
      <c r="C14" s="138">
        <v>194211</v>
      </c>
      <c r="D14" s="137" t="s">
        <v>236</v>
      </c>
      <c r="E14" s="137" t="s">
        <v>237</v>
      </c>
      <c r="F14" s="137" t="s">
        <v>238</v>
      </c>
      <c r="G14" s="147" t="s">
        <v>232</v>
      </c>
      <c r="H14" s="137" t="s">
        <v>239</v>
      </c>
      <c r="I14" s="137" t="s">
        <v>158</v>
      </c>
      <c r="J14" s="139">
        <v>44773</v>
      </c>
      <c r="K14" s="140">
        <v>-16</v>
      </c>
      <c r="L14" s="141" t="s">
        <v>240</v>
      </c>
    </row>
    <row r="15" spans="2:12" s="130" customFormat="1" ht="12.15" customHeight="1" x14ac:dyDescent="0.3">
      <c r="B15" s="142" t="s">
        <v>241</v>
      </c>
      <c r="C15" s="143">
        <v>196294</v>
      </c>
      <c r="D15" s="142" t="s">
        <v>112</v>
      </c>
      <c r="E15" s="142" t="s">
        <v>237</v>
      </c>
      <c r="F15" s="142" t="s">
        <v>242</v>
      </c>
      <c r="G15" s="149" t="s">
        <v>232</v>
      </c>
      <c r="H15" s="150" t="s">
        <v>243</v>
      </c>
      <c r="I15" s="142" t="s">
        <v>29</v>
      </c>
      <c r="J15" s="144">
        <v>44773</v>
      </c>
      <c r="K15" s="140">
        <v>-16</v>
      </c>
      <c r="L15" s="145" t="s">
        <v>244</v>
      </c>
    </row>
    <row r="16" spans="2:12" s="130" customFormat="1" ht="12.15" customHeight="1" x14ac:dyDescent="0.3">
      <c r="B16" s="137" t="s">
        <v>245</v>
      </c>
      <c r="C16" s="138">
        <v>196812</v>
      </c>
      <c r="D16" s="137" t="s">
        <v>170</v>
      </c>
      <c r="E16" s="137" t="s">
        <v>212</v>
      </c>
      <c r="F16" s="137" t="s">
        <v>246</v>
      </c>
      <c r="G16" s="147" t="s">
        <v>232</v>
      </c>
      <c r="H16" s="137" t="s">
        <v>247</v>
      </c>
      <c r="I16" s="137" t="s">
        <v>158</v>
      </c>
      <c r="J16" s="139">
        <v>44774</v>
      </c>
      <c r="K16" s="140">
        <v>-15</v>
      </c>
      <c r="L16" s="146" t="s">
        <v>131</v>
      </c>
    </row>
    <row r="17" spans="2:12" s="130" customFormat="1" ht="12.15" customHeight="1" x14ac:dyDescent="0.3">
      <c r="B17" s="142" t="s">
        <v>248</v>
      </c>
      <c r="C17" s="143">
        <v>196813</v>
      </c>
      <c r="D17" s="142" t="s">
        <v>170</v>
      </c>
      <c r="E17" s="142" t="s">
        <v>212</v>
      </c>
      <c r="F17" s="142" t="s">
        <v>249</v>
      </c>
      <c r="G17" s="149" t="s">
        <v>232</v>
      </c>
      <c r="H17" s="142" t="s">
        <v>247</v>
      </c>
      <c r="I17" s="142" t="s">
        <v>158</v>
      </c>
      <c r="J17" s="144">
        <v>44774</v>
      </c>
      <c r="K17" s="140">
        <v>-15</v>
      </c>
      <c r="L17" s="146" t="s">
        <v>131</v>
      </c>
    </row>
    <row r="18" spans="2:12" s="130" customFormat="1" ht="12.15" customHeight="1" x14ac:dyDescent="0.3">
      <c r="B18" s="137" t="s">
        <v>250</v>
      </c>
      <c r="C18" s="138">
        <v>196814</v>
      </c>
      <c r="D18" s="137" t="s">
        <v>170</v>
      </c>
      <c r="E18" s="137" t="s">
        <v>212</v>
      </c>
      <c r="F18" s="137" t="s">
        <v>251</v>
      </c>
      <c r="G18" s="147" t="s">
        <v>232</v>
      </c>
      <c r="H18" s="137" t="s">
        <v>247</v>
      </c>
      <c r="I18" s="137" t="s">
        <v>158</v>
      </c>
      <c r="J18" s="139">
        <v>44774</v>
      </c>
      <c r="K18" s="140">
        <v>-15</v>
      </c>
      <c r="L18" s="146" t="s">
        <v>131</v>
      </c>
    </row>
    <row r="19" spans="2:12" s="130" customFormat="1" ht="12.15" customHeight="1" x14ac:dyDescent="0.3">
      <c r="B19" s="142" t="s">
        <v>252</v>
      </c>
      <c r="C19" s="143">
        <v>196816</v>
      </c>
      <c r="D19" s="142" t="s">
        <v>170</v>
      </c>
      <c r="E19" s="142" t="s">
        <v>212</v>
      </c>
      <c r="F19" s="142" t="s">
        <v>253</v>
      </c>
      <c r="G19" s="149" t="s">
        <v>232</v>
      </c>
      <c r="H19" s="142" t="s">
        <v>247</v>
      </c>
      <c r="I19" s="142" t="s">
        <v>158</v>
      </c>
      <c r="J19" s="144">
        <v>44774</v>
      </c>
      <c r="K19" s="140">
        <v>-15</v>
      </c>
      <c r="L19" s="146" t="s">
        <v>131</v>
      </c>
    </row>
    <row r="20" spans="2:12" s="130" customFormat="1" ht="12.15" customHeight="1" x14ac:dyDescent="0.3">
      <c r="B20" s="137" t="s">
        <v>254</v>
      </c>
      <c r="C20" s="138">
        <v>196824</v>
      </c>
      <c r="D20" s="137" t="s">
        <v>170</v>
      </c>
      <c r="E20" s="137" t="s">
        <v>212</v>
      </c>
      <c r="F20" s="137" t="s">
        <v>255</v>
      </c>
      <c r="G20" s="147" t="s">
        <v>232</v>
      </c>
      <c r="H20" s="137" t="s">
        <v>247</v>
      </c>
      <c r="I20" s="137" t="s">
        <v>158</v>
      </c>
      <c r="J20" s="139">
        <v>44774</v>
      </c>
      <c r="K20" s="140">
        <v>-15</v>
      </c>
      <c r="L20" s="146" t="s">
        <v>131</v>
      </c>
    </row>
    <row r="21" spans="2:12" s="130" customFormat="1" ht="12.15" customHeight="1" x14ac:dyDescent="0.3">
      <c r="B21" s="142" t="s">
        <v>256</v>
      </c>
      <c r="C21" s="143">
        <v>196817</v>
      </c>
      <c r="D21" s="142" t="s">
        <v>257</v>
      </c>
      <c r="E21" s="142" t="s">
        <v>258</v>
      </c>
      <c r="F21" s="142" t="s">
        <v>259</v>
      </c>
      <c r="G21" s="149" t="s">
        <v>232</v>
      </c>
      <c r="H21" s="142" t="s">
        <v>247</v>
      </c>
      <c r="I21" s="142" t="s">
        <v>158</v>
      </c>
      <c r="J21" s="144">
        <v>44774</v>
      </c>
      <c r="K21" s="140">
        <v>-15</v>
      </c>
      <c r="L21" s="145" t="s">
        <v>30</v>
      </c>
    </row>
    <row r="22" spans="2:12" s="130" customFormat="1" ht="12.15" customHeight="1" x14ac:dyDescent="0.3">
      <c r="B22" s="137" t="s">
        <v>260</v>
      </c>
      <c r="C22" s="138">
        <v>196947</v>
      </c>
      <c r="D22" s="137" t="s">
        <v>112</v>
      </c>
      <c r="E22" s="137" t="s">
        <v>237</v>
      </c>
      <c r="F22" s="137" t="s">
        <v>242</v>
      </c>
      <c r="G22" s="147" t="s">
        <v>232</v>
      </c>
      <c r="H22" s="137" t="s">
        <v>261</v>
      </c>
      <c r="I22" s="137"/>
      <c r="J22" s="139">
        <v>44774</v>
      </c>
      <c r="K22" s="140">
        <v>-15</v>
      </c>
      <c r="L22" s="141" t="s">
        <v>30</v>
      </c>
    </row>
    <row r="23" spans="2:12" s="130" customFormat="1" ht="12.15" customHeight="1" x14ac:dyDescent="0.3">
      <c r="B23" s="142" t="s">
        <v>262</v>
      </c>
      <c r="C23" s="143">
        <v>196823</v>
      </c>
      <c r="D23" s="142" t="s">
        <v>170</v>
      </c>
      <c r="E23" s="142" t="s">
        <v>212</v>
      </c>
      <c r="F23" s="142" t="s">
        <v>263</v>
      </c>
      <c r="G23" s="149" t="s">
        <v>232</v>
      </c>
      <c r="H23" s="142" t="s">
        <v>247</v>
      </c>
      <c r="I23" s="142" t="s">
        <v>158</v>
      </c>
      <c r="J23" s="144">
        <v>44774</v>
      </c>
      <c r="K23" s="140">
        <v>-15</v>
      </c>
      <c r="L23" s="146" t="s">
        <v>126</v>
      </c>
    </row>
    <row r="24" spans="2:12" s="130" customFormat="1" ht="12.15" customHeight="1" x14ac:dyDescent="0.3">
      <c r="B24" s="137" t="s">
        <v>264</v>
      </c>
      <c r="C24" s="138">
        <v>196724</v>
      </c>
      <c r="D24" s="137" t="s">
        <v>265</v>
      </c>
      <c r="E24" s="137" t="s">
        <v>266</v>
      </c>
      <c r="F24" s="137" t="s">
        <v>267</v>
      </c>
      <c r="G24" s="147" t="s">
        <v>232</v>
      </c>
      <c r="H24" s="137" t="s">
        <v>268</v>
      </c>
      <c r="I24" s="137" t="s">
        <v>158</v>
      </c>
      <c r="J24" s="139">
        <v>44777</v>
      </c>
      <c r="K24" s="140">
        <v>-12</v>
      </c>
      <c r="L24" s="146" t="s">
        <v>38</v>
      </c>
    </row>
    <row r="25" spans="2:12" s="130" customFormat="1" ht="12.15" customHeight="1" x14ac:dyDescent="0.3">
      <c r="B25" s="142" t="s">
        <v>264</v>
      </c>
      <c r="C25" s="143">
        <v>196724</v>
      </c>
      <c r="D25" s="142" t="s">
        <v>265</v>
      </c>
      <c r="E25" s="142" t="s">
        <v>266</v>
      </c>
      <c r="F25" s="142" t="s">
        <v>269</v>
      </c>
      <c r="G25" s="149" t="s">
        <v>232</v>
      </c>
      <c r="H25" s="142" t="s">
        <v>268</v>
      </c>
      <c r="I25" s="142" t="s">
        <v>158</v>
      </c>
      <c r="J25" s="144">
        <v>44777</v>
      </c>
      <c r="K25" s="140">
        <v>-12</v>
      </c>
      <c r="L25" s="146" t="s">
        <v>38</v>
      </c>
    </row>
    <row r="26" spans="2:12" s="130" customFormat="1" ht="12.15" customHeight="1" x14ac:dyDescent="0.3">
      <c r="B26" s="137" t="s">
        <v>264</v>
      </c>
      <c r="C26" s="138">
        <v>196724</v>
      </c>
      <c r="D26" s="137" t="s">
        <v>265</v>
      </c>
      <c r="E26" s="137" t="s">
        <v>266</v>
      </c>
      <c r="F26" s="137" t="s">
        <v>270</v>
      </c>
      <c r="G26" s="147" t="s">
        <v>232</v>
      </c>
      <c r="H26" s="137" t="s">
        <v>268</v>
      </c>
      <c r="I26" s="137" t="s">
        <v>158</v>
      </c>
      <c r="J26" s="139">
        <v>44777</v>
      </c>
      <c r="K26" s="140">
        <v>-12</v>
      </c>
      <c r="L26" s="146" t="s">
        <v>38</v>
      </c>
    </row>
    <row r="27" spans="2:12" s="130" customFormat="1" ht="12.15" customHeight="1" x14ac:dyDescent="0.3">
      <c r="B27" s="142" t="s">
        <v>271</v>
      </c>
      <c r="C27" s="143">
        <v>196725</v>
      </c>
      <c r="D27" s="142" t="s">
        <v>265</v>
      </c>
      <c r="E27" s="142" t="s">
        <v>266</v>
      </c>
      <c r="F27" s="142" t="s">
        <v>272</v>
      </c>
      <c r="G27" s="149" t="s">
        <v>232</v>
      </c>
      <c r="H27" s="142" t="s">
        <v>273</v>
      </c>
      <c r="I27" s="142" t="s">
        <v>158</v>
      </c>
      <c r="J27" s="144">
        <v>44777</v>
      </c>
      <c r="K27" s="140">
        <v>-12</v>
      </c>
      <c r="L27" s="146" t="s">
        <v>38</v>
      </c>
    </row>
    <row r="28" spans="2:12" s="130" customFormat="1" ht="12.15" customHeight="1" x14ac:dyDescent="0.3">
      <c r="B28" s="137" t="s">
        <v>271</v>
      </c>
      <c r="C28" s="138">
        <v>196725</v>
      </c>
      <c r="D28" s="137" t="s">
        <v>265</v>
      </c>
      <c r="E28" s="137" t="s">
        <v>266</v>
      </c>
      <c r="F28" s="137" t="s">
        <v>274</v>
      </c>
      <c r="G28" s="147" t="s">
        <v>232</v>
      </c>
      <c r="H28" s="137" t="s">
        <v>273</v>
      </c>
      <c r="I28" s="137" t="s">
        <v>158</v>
      </c>
      <c r="J28" s="139">
        <v>44777</v>
      </c>
      <c r="K28" s="140">
        <v>-12</v>
      </c>
      <c r="L28" s="146" t="s">
        <v>38</v>
      </c>
    </row>
    <row r="29" spans="2:12" s="130" customFormat="1" ht="12.15" customHeight="1" x14ac:dyDescent="0.3">
      <c r="B29" s="142" t="s">
        <v>275</v>
      </c>
      <c r="C29" s="143">
        <v>194976</v>
      </c>
      <c r="D29" s="142" t="s">
        <v>265</v>
      </c>
      <c r="E29" s="142" t="s">
        <v>266</v>
      </c>
      <c r="F29" s="142" t="s">
        <v>276</v>
      </c>
      <c r="G29" s="149" t="s">
        <v>232</v>
      </c>
      <c r="H29" s="142" t="s">
        <v>268</v>
      </c>
      <c r="I29" s="142" t="s">
        <v>158</v>
      </c>
      <c r="J29" s="144">
        <v>44777</v>
      </c>
      <c r="K29" s="140">
        <v>-12</v>
      </c>
      <c r="L29" s="145" t="s">
        <v>180</v>
      </c>
    </row>
    <row r="30" spans="2:12" s="130" customFormat="1" ht="12.15" customHeight="1" x14ac:dyDescent="0.3">
      <c r="B30" s="137" t="s">
        <v>277</v>
      </c>
      <c r="C30" s="138">
        <v>194975</v>
      </c>
      <c r="D30" s="137" t="s">
        <v>265</v>
      </c>
      <c r="E30" s="137" t="s">
        <v>266</v>
      </c>
      <c r="F30" s="137" t="s">
        <v>278</v>
      </c>
      <c r="G30" s="147" t="s">
        <v>232</v>
      </c>
      <c r="H30" s="137" t="s">
        <v>268</v>
      </c>
      <c r="I30" s="137" t="s">
        <v>158</v>
      </c>
      <c r="J30" s="139">
        <v>44777</v>
      </c>
      <c r="K30" s="140">
        <v>-12</v>
      </c>
      <c r="L30" s="141" t="s">
        <v>180</v>
      </c>
    </row>
    <row r="31" spans="2:12" s="130" customFormat="1" ht="12.15" customHeight="1" x14ac:dyDescent="0.3">
      <c r="B31" s="142" t="s">
        <v>279</v>
      </c>
      <c r="C31" s="143">
        <v>195488</v>
      </c>
      <c r="D31" s="142" t="s">
        <v>280</v>
      </c>
      <c r="E31" s="142" t="s">
        <v>133</v>
      </c>
      <c r="F31" s="142" t="s">
        <v>281</v>
      </c>
      <c r="G31" s="149" t="s">
        <v>232</v>
      </c>
      <c r="H31" s="150" t="s">
        <v>182</v>
      </c>
      <c r="I31" s="142" t="s">
        <v>158</v>
      </c>
      <c r="J31" s="144">
        <v>44784</v>
      </c>
      <c r="K31" s="140">
        <v>-5</v>
      </c>
      <c r="L31" s="146" t="s">
        <v>38</v>
      </c>
    </row>
    <row r="32" spans="2:12" s="130" customFormat="1" ht="12.15" customHeight="1" x14ac:dyDescent="0.25">
      <c r="B32" s="137" t="s">
        <v>282</v>
      </c>
      <c r="C32" s="138">
        <v>193249</v>
      </c>
      <c r="D32" s="137" t="s">
        <v>283</v>
      </c>
      <c r="E32" s="137" t="s">
        <v>212</v>
      </c>
      <c r="F32" s="137" t="s">
        <v>284</v>
      </c>
      <c r="G32" s="137" t="s">
        <v>214</v>
      </c>
      <c r="H32" s="137" t="s">
        <v>178</v>
      </c>
      <c r="I32" s="137" t="s">
        <v>29</v>
      </c>
      <c r="J32" s="139">
        <v>44805</v>
      </c>
      <c r="K32" s="151">
        <v>16</v>
      </c>
      <c r="L32" s="146" t="s">
        <v>38</v>
      </c>
    </row>
    <row r="33" spans="2:12" s="130" customFormat="1" ht="12.15" customHeight="1" x14ac:dyDescent="0.3">
      <c r="B33" s="142" t="s">
        <v>285</v>
      </c>
      <c r="C33" s="143">
        <v>196520</v>
      </c>
      <c r="D33" s="142" t="s">
        <v>170</v>
      </c>
      <c r="E33" s="142" t="s">
        <v>212</v>
      </c>
      <c r="F33" s="142" t="s">
        <v>246</v>
      </c>
      <c r="G33" s="149" t="s">
        <v>232</v>
      </c>
      <c r="H33" s="142" t="s">
        <v>286</v>
      </c>
      <c r="I33" s="142" t="s">
        <v>191</v>
      </c>
      <c r="J33" s="144">
        <v>44805</v>
      </c>
      <c r="K33" s="151">
        <v>16</v>
      </c>
      <c r="L33" s="146" t="s">
        <v>153</v>
      </c>
    </row>
    <row r="34" spans="2:12" s="130" customFormat="1" ht="12.15" customHeight="1" x14ac:dyDescent="0.3">
      <c r="B34" s="137" t="s">
        <v>287</v>
      </c>
      <c r="C34" s="138">
        <v>194141</v>
      </c>
      <c r="D34" s="137" t="s">
        <v>288</v>
      </c>
      <c r="E34" s="137" t="s">
        <v>289</v>
      </c>
      <c r="F34" s="137" t="s">
        <v>290</v>
      </c>
      <c r="G34" s="147" t="s">
        <v>232</v>
      </c>
      <c r="H34" s="137" t="s">
        <v>291</v>
      </c>
      <c r="I34" s="137" t="s">
        <v>158</v>
      </c>
      <c r="J34" s="139">
        <v>44805</v>
      </c>
      <c r="K34" s="151">
        <v>16</v>
      </c>
      <c r="L34" s="141" t="s">
        <v>30</v>
      </c>
    </row>
    <row r="35" spans="2:12" s="130" customFormat="1" ht="12.15" customHeight="1" x14ac:dyDescent="0.3">
      <c r="B35" s="142" t="s">
        <v>292</v>
      </c>
      <c r="C35" s="143">
        <v>196309</v>
      </c>
      <c r="D35" s="142" t="s">
        <v>293</v>
      </c>
      <c r="E35" s="142" t="s">
        <v>294</v>
      </c>
      <c r="F35" s="142" t="s">
        <v>295</v>
      </c>
      <c r="G35" s="149" t="s">
        <v>232</v>
      </c>
      <c r="H35" s="142" t="s">
        <v>296</v>
      </c>
      <c r="I35" s="142" t="s">
        <v>158</v>
      </c>
      <c r="J35" s="144">
        <v>44811</v>
      </c>
      <c r="K35" s="151">
        <v>22</v>
      </c>
      <c r="L35" s="145" t="s">
        <v>30</v>
      </c>
    </row>
    <row r="36" spans="2:12" s="130" customFormat="1" ht="12.15" customHeight="1" x14ac:dyDescent="0.3">
      <c r="B36" s="137" t="s">
        <v>297</v>
      </c>
      <c r="C36" s="138">
        <v>196309</v>
      </c>
      <c r="D36" s="137" t="s">
        <v>293</v>
      </c>
      <c r="E36" s="137" t="s">
        <v>294</v>
      </c>
      <c r="F36" s="137" t="s">
        <v>295</v>
      </c>
      <c r="G36" s="147" t="s">
        <v>232</v>
      </c>
      <c r="H36" s="137" t="s">
        <v>296</v>
      </c>
      <c r="I36" s="137" t="s">
        <v>158</v>
      </c>
      <c r="J36" s="139">
        <v>44811</v>
      </c>
      <c r="K36" s="151">
        <v>22</v>
      </c>
      <c r="L36" s="141" t="s">
        <v>30</v>
      </c>
    </row>
    <row r="37" spans="2:12" s="130" customFormat="1" ht="12.15" customHeight="1" x14ac:dyDescent="0.3">
      <c r="B37" s="142" t="s">
        <v>298</v>
      </c>
      <c r="C37" s="143">
        <v>196310</v>
      </c>
      <c r="D37" s="142" t="s">
        <v>293</v>
      </c>
      <c r="E37" s="142" t="s">
        <v>294</v>
      </c>
      <c r="F37" s="142" t="s">
        <v>299</v>
      </c>
      <c r="G37" s="149" t="s">
        <v>232</v>
      </c>
      <c r="H37" s="142" t="s">
        <v>296</v>
      </c>
      <c r="I37" s="142" t="s">
        <v>158</v>
      </c>
      <c r="J37" s="144">
        <v>44811</v>
      </c>
      <c r="K37" s="151">
        <v>22</v>
      </c>
      <c r="L37" s="145" t="s">
        <v>30</v>
      </c>
    </row>
    <row r="38" spans="2:12" s="130" customFormat="1" ht="12.15" customHeight="1" x14ac:dyDescent="0.3">
      <c r="B38" s="137" t="s">
        <v>300</v>
      </c>
      <c r="C38" s="138">
        <v>196311</v>
      </c>
      <c r="D38" s="137" t="s">
        <v>293</v>
      </c>
      <c r="E38" s="137" t="s">
        <v>294</v>
      </c>
      <c r="F38" s="137" t="s">
        <v>301</v>
      </c>
      <c r="G38" s="147" t="s">
        <v>232</v>
      </c>
      <c r="H38" s="137" t="s">
        <v>296</v>
      </c>
      <c r="I38" s="137" t="s">
        <v>158</v>
      </c>
      <c r="J38" s="139">
        <v>44811</v>
      </c>
      <c r="K38" s="151">
        <v>22</v>
      </c>
      <c r="L38" s="141" t="s">
        <v>30</v>
      </c>
    </row>
    <row r="39" spans="2:12" s="130" customFormat="1" ht="12.15" customHeight="1" x14ac:dyDescent="0.3">
      <c r="B39" s="142" t="s">
        <v>302</v>
      </c>
      <c r="C39" s="143">
        <v>196311</v>
      </c>
      <c r="D39" s="142" t="s">
        <v>293</v>
      </c>
      <c r="E39" s="142" t="s">
        <v>294</v>
      </c>
      <c r="F39" s="142" t="s">
        <v>301</v>
      </c>
      <c r="G39" s="149" t="s">
        <v>232</v>
      </c>
      <c r="H39" s="142" t="s">
        <v>296</v>
      </c>
      <c r="I39" s="142" t="s">
        <v>158</v>
      </c>
      <c r="J39" s="144">
        <v>44811</v>
      </c>
      <c r="K39" s="151">
        <v>22</v>
      </c>
      <c r="L39" s="145" t="s">
        <v>30</v>
      </c>
    </row>
    <row r="40" spans="2:12" s="130" customFormat="1" ht="12.15" customHeight="1" x14ac:dyDescent="0.3">
      <c r="B40" s="137" t="s">
        <v>303</v>
      </c>
      <c r="C40" s="138">
        <v>195045</v>
      </c>
      <c r="D40" s="137" t="s">
        <v>236</v>
      </c>
      <c r="E40" s="137" t="s">
        <v>237</v>
      </c>
      <c r="F40" s="137" t="s">
        <v>304</v>
      </c>
      <c r="G40" s="147" t="s">
        <v>232</v>
      </c>
      <c r="H40" s="137" t="s">
        <v>305</v>
      </c>
      <c r="I40" s="137" t="s">
        <v>29</v>
      </c>
      <c r="J40" s="139">
        <v>44813</v>
      </c>
      <c r="K40" s="151">
        <v>24</v>
      </c>
      <c r="L40" s="141" t="s">
        <v>240</v>
      </c>
    </row>
    <row r="41" spans="2:12" s="130" customFormat="1" ht="12.15" customHeight="1" x14ac:dyDescent="0.3">
      <c r="B41" s="142" t="s">
        <v>306</v>
      </c>
      <c r="C41" s="143">
        <v>196202</v>
      </c>
      <c r="D41" s="142" t="s">
        <v>236</v>
      </c>
      <c r="E41" s="142" t="s">
        <v>237</v>
      </c>
      <c r="F41" s="142" t="s">
        <v>307</v>
      </c>
      <c r="G41" s="149" t="s">
        <v>232</v>
      </c>
      <c r="H41" s="142" t="s">
        <v>305</v>
      </c>
      <c r="I41" s="142" t="s">
        <v>29</v>
      </c>
      <c r="J41" s="144">
        <v>44813</v>
      </c>
      <c r="K41" s="151">
        <v>24</v>
      </c>
      <c r="L41" s="145" t="s">
        <v>240</v>
      </c>
    </row>
    <row r="42" spans="2:12" s="130" customFormat="1" ht="12.15" customHeight="1" x14ac:dyDescent="0.3">
      <c r="B42" s="137" t="s">
        <v>308</v>
      </c>
      <c r="C42" s="138">
        <v>194365</v>
      </c>
      <c r="D42" s="137" t="s">
        <v>236</v>
      </c>
      <c r="E42" s="137" t="s">
        <v>237</v>
      </c>
      <c r="F42" s="137" t="s">
        <v>309</v>
      </c>
      <c r="G42" s="147" t="s">
        <v>232</v>
      </c>
      <c r="H42" s="137" t="s">
        <v>305</v>
      </c>
      <c r="I42" s="137" t="s">
        <v>29</v>
      </c>
      <c r="J42" s="139">
        <v>44813</v>
      </c>
      <c r="K42" s="151">
        <v>24</v>
      </c>
      <c r="L42" s="141" t="s">
        <v>240</v>
      </c>
    </row>
    <row r="43" spans="2:12" s="130" customFormat="1" ht="12.15" customHeight="1" x14ac:dyDescent="0.3">
      <c r="B43" s="142" t="s">
        <v>310</v>
      </c>
      <c r="C43" s="143">
        <v>194346</v>
      </c>
      <c r="D43" s="142" t="s">
        <v>236</v>
      </c>
      <c r="E43" s="142" t="s">
        <v>237</v>
      </c>
      <c r="F43" s="142" t="s">
        <v>238</v>
      </c>
      <c r="G43" s="149" t="s">
        <v>232</v>
      </c>
      <c r="H43" s="142" t="s">
        <v>305</v>
      </c>
      <c r="I43" s="142" t="s">
        <v>29</v>
      </c>
      <c r="J43" s="144">
        <v>44813</v>
      </c>
      <c r="K43" s="151">
        <v>24</v>
      </c>
      <c r="L43" s="145" t="s">
        <v>240</v>
      </c>
    </row>
    <row r="44" spans="2:12" s="130" customFormat="1" ht="12.15" customHeight="1" x14ac:dyDescent="0.3">
      <c r="B44" s="137" t="s">
        <v>311</v>
      </c>
      <c r="C44" s="138">
        <v>194997</v>
      </c>
      <c r="D44" s="137" t="s">
        <v>236</v>
      </c>
      <c r="E44" s="137" t="s">
        <v>237</v>
      </c>
      <c r="F44" s="137" t="s">
        <v>312</v>
      </c>
      <c r="G44" s="147" t="s">
        <v>232</v>
      </c>
      <c r="H44" s="137" t="s">
        <v>305</v>
      </c>
      <c r="I44" s="137" t="s">
        <v>29</v>
      </c>
      <c r="J44" s="139">
        <v>44813</v>
      </c>
      <c r="K44" s="151">
        <v>24</v>
      </c>
      <c r="L44" s="141" t="s">
        <v>240</v>
      </c>
    </row>
    <row r="45" spans="2:12" s="130" customFormat="1" ht="12.15" customHeight="1" x14ac:dyDescent="0.3">
      <c r="B45" s="142" t="s">
        <v>313</v>
      </c>
      <c r="C45" s="143">
        <v>194540</v>
      </c>
      <c r="D45" s="142" t="s">
        <v>314</v>
      </c>
      <c r="E45" s="142" t="s">
        <v>237</v>
      </c>
      <c r="F45" s="142" t="s">
        <v>315</v>
      </c>
      <c r="G45" s="149" t="s">
        <v>232</v>
      </c>
      <c r="H45" s="142" t="s">
        <v>305</v>
      </c>
      <c r="I45" s="142" t="s">
        <v>29</v>
      </c>
      <c r="J45" s="144">
        <v>44813</v>
      </c>
      <c r="K45" s="151">
        <v>24</v>
      </c>
      <c r="L45" s="145" t="s">
        <v>240</v>
      </c>
    </row>
    <row r="46" spans="2:12" s="130" customFormat="1" ht="12.15" customHeight="1" x14ac:dyDescent="0.3">
      <c r="B46" s="137" t="s">
        <v>313</v>
      </c>
      <c r="C46" s="138">
        <v>194540</v>
      </c>
      <c r="D46" s="137" t="s">
        <v>314</v>
      </c>
      <c r="E46" s="137" t="s">
        <v>237</v>
      </c>
      <c r="F46" s="137" t="s">
        <v>316</v>
      </c>
      <c r="G46" s="147" t="s">
        <v>232</v>
      </c>
      <c r="H46" s="137" t="s">
        <v>305</v>
      </c>
      <c r="I46" s="137" t="s">
        <v>29</v>
      </c>
      <c r="J46" s="139">
        <v>44813</v>
      </c>
      <c r="K46" s="151">
        <v>24</v>
      </c>
      <c r="L46" s="141" t="s">
        <v>240</v>
      </c>
    </row>
    <row r="47" spans="2:12" s="130" customFormat="1" ht="12.15" customHeight="1" x14ac:dyDescent="0.3">
      <c r="B47" s="142" t="s">
        <v>317</v>
      </c>
      <c r="C47" s="143">
        <v>194549</v>
      </c>
      <c r="D47" s="142" t="s">
        <v>314</v>
      </c>
      <c r="E47" s="142" t="s">
        <v>237</v>
      </c>
      <c r="F47" s="142" t="s">
        <v>318</v>
      </c>
      <c r="G47" s="149" t="s">
        <v>232</v>
      </c>
      <c r="H47" s="142" t="s">
        <v>305</v>
      </c>
      <c r="I47" s="142" t="s">
        <v>29</v>
      </c>
      <c r="J47" s="144">
        <v>44813</v>
      </c>
      <c r="K47" s="151">
        <v>24</v>
      </c>
      <c r="L47" s="145" t="s">
        <v>240</v>
      </c>
    </row>
    <row r="48" spans="2:12" s="130" customFormat="1" ht="12.15" customHeight="1" x14ac:dyDescent="0.3">
      <c r="B48" s="137" t="s">
        <v>317</v>
      </c>
      <c r="C48" s="138">
        <v>194549</v>
      </c>
      <c r="D48" s="137" t="s">
        <v>314</v>
      </c>
      <c r="E48" s="137" t="s">
        <v>237</v>
      </c>
      <c r="F48" s="137" t="s">
        <v>319</v>
      </c>
      <c r="G48" s="147" t="s">
        <v>232</v>
      </c>
      <c r="H48" s="137" t="s">
        <v>305</v>
      </c>
      <c r="I48" s="137" t="s">
        <v>29</v>
      </c>
      <c r="J48" s="139">
        <v>44813</v>
      </c>
      <c r="K48" s="151">
        <v>24</v>
      </c>
      <c r="L48" s="141" t="s">
        <v>240</v>
      </c>
    </row>
    <row r="49" spans="2:12" s="130" customFormat="1" ht="12.15" customHeight="1" x14ac:dyDescent="0.3">
      <c r="B49" s="142" t="s">
        <v>320</v>
      </c>
      <c r="C49" s="143">
        <v>194538</v>
      </c>
      <c r="D49" s="142" t="s">
        <v>314</v>
      </c>
      <c r="E49" s="142" t="s">
        <v>237</v>
      </c>
      <c r="F49" s="142" t="s">
        <v>321</v>
      </c>
      <c r="G49" s="149" t="s">
        <v>232</v>
      </c>
      <c r="H49" s="142" t="s">
        <v>305</v>
      </c>
      <c r="I49" s="142" t="s">
        <v>29</v>
      </c>
      <c r="J49" s="144">
        <v>44813</v>
      </c>
      <c r="K49" s="151">
        <v>24</v>
      </c>
      <c r="L49" s="145" t="s">
        <v>240</v>
      </c>
    </row>
    <row r="50" spans="2:12" s="130" customFormat="1" ht="12.15" customHeight="1" x14ac:dyDescent="0.3">
      <c r="B50" s="137" t="s">
        <v>320</v>
      </c>
      <c r="C50" s="138">
        <v>194538</v>
      </c>
      <c r="D50" s="137" t="s">
        <v>314</v>
      </c>
      <c r="E50" s="137" t="s">
        <v>237</v>
      </c>
      <c r="F50" s="137" t="s">
        <v>322</v>
      </c>
      <c r="G50" s="147" t="s">
        <v>232</v>
      </c>
      <c r="H50" s="137" t="s">
        <v>305</v>
      </c>
      <c r="I50" s="137" t="s">
        <v>29</v>
      </c>
      <c r="J50" s="139">
        <v>44813</v>
      </c>
      <c r="K50" s="151">
        <v>24</v>
      </c>
      <c r="L50" s="141" t="s">
        <v>240</v>
      </c>
    </row>
    <row r="51" spans="2:12" s="130" customFormat="1" ht="12.15" customHeight="1" x14ac:dyDescent="0.3">
      <c r="B51" s="142" t="s">
        <v>323</v>
      </c>
      <c r="C51" s="143">
        <v>194654</v>
      </c>
      <c r="D51" s="142" t="s">
        <v>314</v>
      </c>
      <c r="E51" s="142" t="s">
        <v>237</v>
      </c>
      <c r="F51" s="142" t="s">
        <v>324</v>
      </c>
      <c r="G51" s="149" t="s">
        <v>232</v>
      </c>
      <c r="H51" s="142" t="s">
        <v>305</v>
      </c>
      <c r="I51" s="142" t="s">
        <v>29</v>
      </c>
      <c r="J51" s="144">
        <v>44813</v>
      </c>
      <c r="K51" s="151">
        <v>24</v>
      </c>
      <c r="L51" s="145" t="s">
        <v>240</v>
      </c>
    </row>
    <row r="52" spans="2:12" s="130" customFormat="1" ht="12.15" customHeight="1" x14ac:dyDescent="0.3">
      <c r="B52" s="137" t="s">
        <v>325</v>
      </c>
      <c r="C52" s="138">
        <v>194357</v>
      </c>
      <c r="D52" s="137" t="s">
        <v>314</v>
      </c>
      <c r="E52" s="137" t="s">
        <v>237</v>
      </c>
      <c r="F52" s="137" t="s">
        <v>326</v>
      </c>
      <c r="G52" s="147" t="s">
        <v>232</v>
      </c>
      <c r="H52" s="137" t="s">
        <v>305</v>
      </c>
      <c r="I52" s="137" t="s">
        <v>189</v>
      </c>
      <c r="J52" s="139">
        <v>44813</v>
      </c>
      <c r="K52" s="151">
        <v>24</v>
      </c>
      <c r="L52" s="141" t="s">
        <v>240</v>
      </c>
    </row>
    <row r="53" spans="2:12" s="130" customFormat="1" ht="12.15" customHeight="1" x14ac:dyDescent="0.3">
      <c r="B53" s="142" t="s">
        <v>327</v>
      </c>
      <c r="C53" s="143">
        <v>194655</v>
      </c>
      <c r="D53" s="142" t="s">
        <v>314</v>
      </c>
      <c r="E53" s="142" t="s">
        <v>237</v>
      </c>
      <c r="F53" s="142" t="s">
        <v>328</v>
      </c>
      <c r="G53" s="149" t="s">
        <v>232</v>
      </c>
      <c r="H53" s="142" t="s">
        <v>305</v>
      </c>
      <c r="I53" s="142" t="s">
        <v>158</v>
      </c>
      <c r="J53" s="144">
        <v>44813</v>
      </c>
      <c r="K53" s="151">
        <v>24</v>
      </c>
      <c r="L53" s="145" t="s">
        <v>240</v>
      </c>
    </row>
    <row r="54" spans="2:12" s="130" customFormat="1" ht="12.15" customHeight="1" x14ac:dyDescent="0.3">
      <c r="B54" s="137" t="s">
        <v>329</v>
      </c>
      <c r="C54" s="138">
        <v>194656</v>
      </c>
      <c r="D54" s="137" t="s">
        <v>314</v>
      </c>
      <c r="E54" s="137" t="s">
        <v>237</v>
      </c>
      <c r="F54" s="137" t="s">
        <v>330</v>
      </c>
      <c r="G54" s="147" t="s">
        <v>232</v>
      </c>
      <c r="H54" s="137" t="s">
        <v>305</v>
      </c>
      <c r="I54" s="137" t="s">
        <v>29</v>
      </c>
      <c r="J54" s="139">
        <v>44813</v>
      </c>
      <c r="K54" s="151">
        <v>24</v>
      </c>
      <c r="L54" s="141" t="s">
        <v>240</v>
      </c>
    </row>
    <row r="55" spans="2:12" s="130" customFormat="1" ht="12.15" customHeight="1" x14ac:dyDescent="0.3">
      <c r="B55" s="142" t="s">
        <v>331</v>
      </c>
      <c r="C55" s="143">
        <v>194655</v>
      </c>
      <c r="D55" s="142" t="s">
        <v>314</v>
      </c>
      <c r="E55" s="142" t="s">
        <v>237</v>
      </c>
      <c r="F55" s="142" t="s">
        <v>328</v>
      </c>
      <c r="G55" s="149" t="s">
        <v>232</v>
      </c>
      <c r="H55" s="142" t="s">
        <v>305</v>
      </c>
      <c r="I55" s="142" t="s">
        <v>189</v>
      </c>
      <c r="J55" s="144">
        <v>44813</v>
      </c>
      <c r="K55" s="151">
        <v>24</v>
      </c>
      <c r="L55" s="145" t="s">
        <v>240</v>
      </c>
    </row>
    <row r="56" spans="2:12" s="130" customFormat="1" ht="12.15" customHeight="1" x14ac:dyDescent="0.3">
      <c r="B56" s="137" t="s">
        <v>332</v>
      </c>
      <c r="C56" s="138">
        <v>195305</v>
      </c>
      <c r="D56" s="137" t="s">
        <v>314</v>
      </c>
      <c r="E56" s="137" t="s">
        <v>237</v>
      </c>
      <c r="F56" s="137" t="s">
        <v>333</v>
      </c>
      <c r="G56" s="147" t="s">
        <v>232</v>
      </c>
      <c r="H56" s="137" t="s">
        <v>305</v>
      </c>
      <c r="I56" s="137" t="s">
        <v>29</v>
      </c>
      <c r="J56" s="139">
        <v>44813</v>
      </c>
      <c r="K56" s="151">
        <v>24</v>
      </c>
      <c r="L56" s="141" t="s">
        <v>240</v>
      </c>
    </row>
    <row r="57" spans="2:12" s="130" customFormat="1" ht="12.15" customHeight="1" x14ac:dyDescent="0.3">
      <c r="B57" s="142" t="s">
        <v>334</v>
      </c>
      <c r="C57" s="143">
        <v>196207</v>
      </c>
      <c r="D57" s="142" t="s">
        <v>314</v>
      </c>
      <c r="E57" s="142" t="s">
        <v>237</v>
      </c>
      <c r="F57" s="142" t="s">
        <v>335</v>
      </c>
      <c r="G57" s="149" t="s">
        <v>232</v>
      </c>
      <c r="H57" s="142" t="s">
        <v>305</v>
      </c>
      <c r="I57" s="142" t="s">
        <v>29</v>
      </c>
      <c r="J57" s="144">
        <v>44813</v>
      </c>
      <c r="K57" s="151">
        <v>24</v>
      </c>
      <c r="L57" s="145" t="s">
        <v>240</v>
      </c>
    </row>
    <row r="58" spans="2:12" s="130" customFormat="1" ht="12.15" customHeight="1" x14ac:dyDescent="0.3">
      <c r="B58" s="137" t="s">
        <v>336</v>
      </c>
      <c r="C58" s="138">
        <v>195770</v>
      </c>
      <c r="D58" s="137" t="s">
        <v>314</v>
      </c>
      <c r="E58" s="137" t="s">
        <v>237</v>
      </c>
      <c r="F58" s="137" t="s">
        <v>337</v>
      </c>
      <c r="G58" s="147" t="s">
        <v>232</v>
      </c>
      <c r="H58" s="137" t="s">
        <v>305</v>
      </c>
      <c r="I58" s="137" t="s">
        <v>29</v>
      </c>
      <c r="J58" s="139">
        <v>44813</v>
      </c>
      <c r="K58" s="151">
        <v>24</v>
      </c>
      <c r="L58" s="141" t="s">
        <v>240</v>
      </c>
    </row>
    <row r="59" spans="2:12" s="130" customFormat="1" ht="12.15" customHeight="1" x14ac:dyDescent="0.3">
      <c r="B59" s="142" t="s">
        <v>338</v>
      </c>
      <c r="C59" s="143">
        <v>195771</v>
      </c>
      <c r="D59" s="142" t="s">
        <v>314</v>
      </c>
      <c r="E59" s="142" t="s">
        <v>237</v>
      </c>
      <c r="F59" s="142" t="s">
        <v>339</v>
      </c>
      <c r="G59" s="149" t="s">
        <v>232</v>
      </c>
      <c r="H59" s="142" t="s">
        <v>305</v>
      </c>
      <c r="I59" s="142" t="s">
        <v>29</v>
      </c>
      <c r="J59" s="144">
        <v>44813</v>
      </c>
      <c r="K59" s="151">
        <v>24</v>
      </c>
      <c r="L59" s="145" t="s">
        <v>240</v>
      </c>
    </row>
    <row r="60" spans="2:12" s="130" customFormat="1" ht="12.15" customHeight="1" x14ac:dyDescent="0.3">
      <c r="B60" s="137" t="s">
        <v>340</v>
      </c>
      <c r="C60" s="138">
        <v>195767</v>
      </c>
      <c r="D60" s="137" t="s">
        <v>314</v>
      </c>
      <c r="E60" s="137" t="s">
        <v>237</v>
      </c>
      <c r="F60" s="137" t="s">
        <v>341</v>
      </c>
      <c r="G60" s="147" t="s">
        <v>232</v>
      </c>
      <c r="H60" s="137" t="s">
        <v>305</v>
      </c>
      <c r="I60" s="137" t="s">
        <v>29</v>
      </c>
      <c r="J60" s="139">
        <v>44813</v>
      </c>
      <c r="K60" s="151">
        <v>24</v>
      </c>
      <c r="L60" s="141" t="s">
        <v>180</v>
      </c>
    </row>
    <row r="61" spans="2:12" s="130" customFormat="1" ht="12.15" customHeight="1" x14ac:dyDescent="0.3">
      <c r="B61" s="142" t="s">
        <v>342</v>
      </c>
      <c r="C61" s="143">
        <v>194365</v>
      </c>
      <c r="D61" s="142" t="s">
        <v>236</v>
      </c>
      <c r="E61" s="142" t="s">
        <v>237</v>
      </c>
      <c r="F61" s="142" t="s">
        <v>309</v>
      </c>
      <c r="G61" s="149" t="s">
        <v>232</v>
      </c>
      <c r="H61" s="142" t="s">
        <v>305</v>
      </c>
      <c r="I61" s="142" t="s">
        <v>158</v>
      </c>
      <c r="J61" s="144">
        <v>44813</v>
      </c>
      <c r="K61" s="151">
        <v>24</v>
      </c>
      <c r="L61" s="146" t="s">
        <v>38</v>
      </c>
    </row>
    <row r="62" spans="2:12" s="130" customFormat="1" ht="12.15" customHeight="1" x14ac:dyDescent="0.3">
      <c r="B62" s="137" t="s">
        <v>343</v>
      </c>
      <c r="C62" s="138">
        <v>195025</v>
      </c>
      <c r="D62" s="137" t="s">
        <v>314</v>
      </c>
      <c r="E62" s="137" t="s">
        <v>237</v>
      </c>
      <c r="F62" s="137" t="s">
        <v>344</v>
      </c>
      <c r="G62" s="147" t="s">
        <v>232</v>
      </c>
      <c r="H62" s="148" t="s">
        <v>345</v>
      </c>
      <c r="I62" s="137" t="s">
        <v>29</v>
      </c>
      <c r="J62" s="139">
        <v>44813</v>
      </c>
      <c r="K62" s="151">
        <v>24</v>
      </c>
      <c r="L62" s="141" t="s">
        <v>180</v>
      </c>
    </row>
    <row r="63" spans="2:12" s="130" customFormat="1" ht="12.15" customHeight="1" x14ac:dyDescent="0.3">
      <c r="B63" s="142" t="s">
        <v>346</v>
      </c>
      <c r="C63" s="143">
        <v>195774</v>
      </c>
      <c r="D63" s="142" t="s">
        <v>347</v>
      </c>
      <c r="E63" s="142" t="s">
        <v>237</v>
      </c>
      <c r="F63" s="142" t="s">
        <v>348</v>
      </c>
      <c r="G63" s="149" t="s">
        <v>232</v>
      </c>
      <c r="H63" s="142" t="s">
        <v>305</v>
      </c>
      <c r="I63" s="142" t="s">
        <v>29</v>
      </c>
      <c r="J63" s="144">
        <v>44813</v>
      </c>
      <c r="K63" s="151">
        <v>24</v>
      </c>
      <c r="L63" s="146" t="s">
        <v>131</v>
      </c>
    </row>
    <row r="64" spans="2:12" s="130" customFormat="1" ht="12.15" customHeight="1" x14ac:dyDescent="0.3">
      <c r="B64" s="137" t="s">
        <v>349</v>
      </c>
      <c r="C64" s="138">
        <v>194657</v>
      </c>
      <c r="D64" s="137" t="s">
        <v>314</v>
      </c>
      <c r="E64" s="137" t="s">
        <v>237</v>
      </c>
      <c r="F64" s="137" t="s">
        <v>350</v>
      </c>
      <c r="G64" s="147" t="s">
        <v>232</v>
      </c>
      <c r="H64" s="137" t="s">
        <v>305</v>
      </c>
      <c r="I64" s="137" t="s">
        <v>29</v>
      </c>
      <c r="J64" s="139">
        <v>44813</v>
      </c>
      <c r="K64" s="151">
        <v>24</v>
      </c>
      <c r="L64" s="141" t="s">
        <v>30</v>
      </c>
    </row>
    <row r="65" spans="2:12" s="130" customFormat="1" ht="12.15" customHeight="1" x14ac:dyDescent="0.3">
      <c r="B65" s="142" t="s">
        <v>351</v>
      </c>
      <c r="C65" s="143">
        <v>195773</v>
      </c>
      <c r="D65" s="142" t="s">
        <v>314</v>
      </c>
      <c r="E65" s="142" t="s">
        <v>237</v>
      </c>
      <c r="F65" s="142" t="s">
        <v>352</v>
      </c>
      <c r="G65" s="149" t="s">
        <v>232</v>
      </c>
      <c r="H65" s="142" t="s">
        <v>305</v>
      </c>
      <c r="I65" s="142" t="s">
        <v>29</v>
      </c>
      <c r="J65" s="144">
        <v>44813</v>
      </c>
      <c r="K65" s="151">
        <v>24</v>
      </c>
      <c r="L65" s="145" t="s">
        <v>30</v>
      </c>
    </row>
    <row r="66" spans="2:12" s="130" customFormat="1" ht="12.15" customHeight="1" x14ac:dyDescent="0.3">
      <c r="B66" s="137" t="s">
        <v>353</v>
      </c>
      <c r="C66" s="138">
        <v>196901</v>
      </c>
      <c r="D66" s="137" t="s">
        <v>354</v>
      </c>
      <c r="E66" s="137" t="s">
        <v>355</v>
      </c>
      <c r="F66" s="137" t="s">
        <v>356</v>
      </c>
      <c r="G66" s="147" t="s">
        <v>232</v>
      </c>
      <c r="H66" s="137"/>
      <c r="I66" s="137" t="s">
        <v>29</v>
      </c>
      <c r="J66" s="139">
        <v>44813</v>
      </c>
      <c r="K66" s="151">
        <v>24</v>
      </c>
      <c r="L66" s="141" t="s">
        <v>30</v>
      </c>
    </row>
    <row r="67" spans="2:12" s="130" customFormat="1" ht="12.15" customHeight="1" x14ac:dyDescent="0.3">
      <c r="B67" s="142" t="s">
        <v>357</v>
      </c>
      <c r="C67" s="143">
        <v>195725</v>
      </c>
      <c r="D67" s="142" t="s">
        <v>354</v>
      </c>
      <c r="E67" s="142" t="s">
        <v>355</v>
      </c>
      <c r="F67" s="142" t="s">
        <v>358</v>
      </c>
      <c r="G67" s="149" t="s">
        <v>232</v>
      </c>
      <c r="H67" s="142" t="s">
        <v>359</v>
      </c>
      <c r="I67" s="142" t="s">
        <v>158</v>
      </c>
      <c r="J67" s="144">
        <v>44819</v>
      </c>
      <c r="K67" s="151">
        <v>30</v>
      </c>
      <c r="L67" s="146" t="s">
        <v>38</v>
      </c>
    </row>
    <row r="68" spans="2:12" s="130" customFormat="1" ht="12.15" customHeight="1" x14ac:dyDescent="0.3">
      <c r="B68" s="137" t="s">
        <v>357</v>
      </c>
      <c r="C68" s="138">
        <v>195725</v>
      </c>
      <c r="D68" s="137" t="s">
        <v>354</v>
      </c>
      <c r="E68" s="137" t="s">
        <v>355</v>
      </c>
      <c r="F68" s="137" t="s">
        <v>360</v>
      </c>
      <c r="G68" s="147" t="s">
        <v>232</v>
      </c>
      <c r="H68" s="137" t="s">
        <v>359</v>
      </c>
      <c r="I68" s="137" t="s">
        <v>158</v>
      </c>
      <c r="J68" s="139">
        <v>44819</v>
      </c>
      <c r="K68" s="151">
        <v>30</v>
      </c>
      <c r="L68" s="146" t="s">
        <v>38</v>
      </c>
    </row>
    <row r="69" spans="2:12" s="130" customFormat="1" ht="12.15" customHeight="1" x14ac:dyDescent="0.25">
      <c r="B69" s="142" t="s">
        <v>361</v>
      </c>
      <c r="C69" s="143">
        <v>191437</v>
      </c>
      <c r="D69" s="142" t="s">
        <v>170</v>
      </c>
      <c r="E69" s="142" t="s">
        <v>212</v>
      </c>
      <c r="F69" s="142" t="s">
        <v>253</v>
      </c>
      <c r="G69" s="142" t="s">
        <v>214</v>
      </c>
      <c r="H69" s="150" t="s">
        <v>362</v>
      </c>
      <c r="I69" s="142" t="s">
        <v>29</v>
      </c>
      <c r="J69" s="144">
        <v>44835</v>
      </c>
      <c r="K69" s="151">
        <v>46</v>
      </c>
      <c r="L69" s="146" t="s">
        <v>131</v>
      </c>
    </row>
    <row r="70" spans="2:12" s="130" customFormat="1" ht="12.15" customHeight="1" x14ac:dyDescent="0.3">
      <c r="B70" s="137" t="s">
        <v>363</v>
      </c>
      <c r="C70" s="138">
        <v>196401</v>
      </c>
      <c r="D70" s="137" t="s">
        <v>364</v>
      </c>
      <c r="E70" s="137" t="s">
        <v>237</v>
      </c>
      <c r="F70" s="137" t="s">
        <v>365</v>
      </c>
      <c r="G70" s="147" t="s">
        <v>232</v>
      </c>
      <c r="H70" s="137" t="s">
        <v>305</v>
      </c>
      <c r="I70" s="137" t="s">
        <v>29</v>
      </c>
      <c r="J70" s="139">
        <v>44965</v>
      </c>
      <c r="K70" s="151">
        <v>176</v>
      </c>
      <c r="L70" s="146" t="s">
        <v>153</v>
      </c>
    </row>
    <row r="71" spans="2:12" s="130" customFormat="1" ht="12.15" customHeight="1" x14ac:dyDescent="0.3">
      <c r="B71" s="142" t="s">
        <v>366</v>
      </c>
      <c r="C71" s="143">
        <v>195112</v>
      </c>
      <c r="D71" s="142" t="s">
        <v>265</v>
      </c>
      <c r="E71" s="142" t="s">
        <v>266</v>
      </c>
      <c r="F71" s="142" t="s">
        <v>269</v>
      </c>
      <c r="G71" s="149" t="s">
        <v>232</v>
      </c>
      <c r="H71" s="142" t="s">
        <v>305</v>
      </c>
      <c r="I71" s="142" t="s">
        <v>29</v>
      </c>
      <c r="J71" s="144">
        <v>44965</v>
      </c>
      <c r="K71" s="151">
        <v>176</v>
      </c>
      <c r="L71" s="146" t="s">
        <v>153</v>
      </c>
    </row>
    <row r="72" spans="2:12" s="130" customFormat="1" ht="12.15" customHeight="1" x14ac:dyDescent="0.3">
      <c r="B72" s="137" t="s">
        <v>367</v>
      </c>
      <c r="C72" s="138">
        <v>196006</v>
      </c>
      <c r="D72" s="137" t="s">
        <v>265</v>
      </c>
      <c r="E72" s="137" t="s">
        <v>266</v>
      </c>
      <c r="F72" s="137" t="s">
        <v>270</v>
      </c>
      <c r="G72" s="147" t="s">
        <v>232</v>
      </c>
      <c r="H72" s="137" t="s">
        <v>305</v>
      </c>
      <c r="I72" s="137" t="s">
        <v>29</v>
      </c>
      <c r="J72" s="139">
        <v>44965</v>
      </c>
      <c r="K72" s="151">
        <v>176</v>
      </c>
      <c r="L72" s="146" t="s">
        <v>153</v>
      </c>
    </row>
    <row r="73" spans="2:12" s="130" customFormat="1" ht="12.15" customHeight="1" x14ac:dyDescent="0.3">
      <c r="B73" s="142" t="s">
        <v>368</v>
      </c>
      <c r="C73" s="143">
        <v>196008</v>
      </c>
      <c r="D73" s="142" t="s">
        <v>265</v>
      </c>
      <c r="E73" s="142" t="s">
        <v>266</v>
      </c>
      <c r="F73" s="142" t="s">
        <v>278</v>
      </c>
      <c r="G73" s="149" t="s">
        <v>232</v>
      </c>
      <c r="H73" s="142" t="s">
        <v>305</v>
      </c>
      <c r="I73" s="142" t="s">
        <v>29</v>
      </c>
      <c r="J73" s="144">
        <v>44965</v>
      </c>
      <c r="K73" s="151">
        <v>176</v>
      </c>
      <c r="L73" s="146" t="s">
        <v>153</v>
      </c>
    </row>
    <row r="74" spans="2:12" s="130" customFormat="1" ht="12.15" customHeight="1" x14ac:dyDescent="0.3">
      <c r="B74" s="137" t="s">
        <v>369</v>
      </c>
      <c r="C74" s="138">
        <v>196009</v>
      </c>
      <c r="D74" s="137" t="s">
        <v>265</v>
      </c>
      <c r="E74" s="137" t="s">
        <v>266</v>
      </c>
      <c r="F74" s="137" t="s">
        <v>272</v>
      </c>
      <c r="G74" s="147" t="s">
        <v>232</v>
      </c>
      <c r="H74" s="137" t="s">
        <v>305</v>
      </c>
      <c r="I74" s="137" t="s">
        <v>29</v>
      </c>
      <c r="J74" s="139">
        <v>44965</v>
      </c>
      <c r="K74" s="151">
        <v>176</v>
      </c>
      <c r="L74" s="146" t="s">
        <v>153</v>
      </c>
    </row>
    <row r="75" spans="2:12" s="130" customFormat="1" ht="12.15" customHeight="1" x14ac:dyDescent="0.3">
      <c r="B75" s="142" t="s">
        <v>370</v>
      </c>
      <c r="C75" s="143">
        <v>196012</v>
      </c>
      <c r="D75" s="142" t="s">
        <v>265</v>
      </c>
      <c r="E75" s="142" t="s">
        <v>266</v>
      </c>
      <c r="F75" s="142" t="s">
        <v>276</v>
      </c>
      <c r="G75" s="149" t="s">
        <v>232</v>
      </c>
      <c r="H75" s="142" t="s">
        <v>305</v>
      </c>
      <c r="I75" s="142" t="s">
        <v>29</v>
      </c>
      <c r="J75" s="144">
        <v>44965</v>
      </c>
      <c r="K75" s="151">
        <v>176</v>
      </c>
      <c r="L75" s="146" t="s">
        <v>153</v>
      </c>
    </row>
    <row r="76" spans="2:12" s="130" customFormat="1" ht="12.15" customHeight="1" x14ac:dyDescent="0.3">
      <c r="B76" s="137" t="s">
        <v>371</v>
      </c>
      <c r="C76" s="138">
        <v>196005</v>
      </c>
      <c r="D76" s="137" t="s">
        <v>265</v>
      </c>
      <c r="E76" s="137" t="s">
        <v>266</v>
      </c>
      <c r="F76" s="137" t="s">
        <v>267</v>
      </c>
      <c r="G76" s="147" t="s">
        <v>232</v>
      </c>
      <c r="H76" s="137" t="s">
        <v>305</v>
      </c>
      <c r="I76" s="137" t="s">
        <v>29</v>
      </c>
      <c r="J76" s="139">
        <v>44965</v>
      </c>
      <c r="K76" s="151">
        <v>176</v>
      </c>
      <c r="L76" s="146" t="s">
        <v>153</v>
      </c>
    </row>
    <row r="77" spans="2:12" s="130" customFormat="1" ht="12.15" customHeight="1" x14ac:dyDescent="0.3">
      <c r="B77" s="142" t="s">
        <v>372</v>
      </c>
      <c r="C77" s="143">
        <v>196010</v>
      </c>
      <c r="D77" s="142" t="s">
        <v>265</v>
      </c>
      <c r="E77" s="142" t="s">
        <v>266</v>
      </c>
      <c r="F77" s="142" t="s">
        <v>274</v>
      </c>
      <c r="G77" s="149" t="s">
        <v>232</v>
      </c>
      <c r="H77" s="142" t="s">
        <v>305</v>
      </c>
      <c r="I77" s="142" t="s">
        <v>29</v>
      </c>
      <c r="J77" s="144">
        <v>44965</v>
      </c>
      <c r="K77" s="151">
        <v>176</v>
      </c>
      <c r="L77" s="146" t="s">
        <v>153</v>
      </c>
    </row>
    <row r="78" spans="2:12" s="130" customFormat="1" ht="12.15" customHeight="1" x14ac:dyDescent="0.3">
      <c r="B78" s="137" t="s">
        <v>373</v>
      </c>
      <c r="C78" s="138">
        <v>195620</v>
      </c>
      <c r="D78" s="137" t="s">
        <v>170</v>
      </c>
      <c r="E78" s="137" t="s">
        <v>212</v>
      </c>
      <c r="F78" s="137" t="s">
        <v>249</v>
      </c>
      <c r="G78" s="147" t="s">
        <v>232</v>
      </c>
      <c r="H78" s="137" t="s">
        <v>305</v>
      </c>
      <c r="I78" s="137" t="s">
        <v>29</v>
      </c>
      <c r="J78" s="139">
        <v>44965</v>
      </c>
      <c r="K78" s="151">
        <v>176</v>
      </c>
      <c r="L78" s="146" t="s">
        <v>153</v>
      </c>
    </row>
    <row r="79" spans="2:12" s="130" customFormat="1" ht="12.15" customHeight="1" x14ac:dyDescent="0.3">
      <c r="B79" s="142" t="s">
        <v>374</v>
      </c>
      <c r="C79" s="143">
        <v>195634</v>
      </c>
      <c r="D79" s="142" t="s">
        <v>170</v>
      </c>
      <c r="E79" s="142" t="s">
        <v>212</v>
      </c>
      <c r="F79" s="142" t="s">
        <v>255</v>
      </c>
      <c r="G79" s="149" t="s">
        <v>232</v>
      </c>
      <c r="H79" s="142" t="s">
        <v>305</v>
      </c>
      <c r="I79" s="142" t="s">
        <v>29</v>
      </c>
      <c r="J79" s="144">
        <v>44965</v>
      </c>
      <c r="K79" s="151">
        <v>176</v>
      </c>
      <c r="L79" s="146" t="s">
        <v>153</v>
      </c>
    </row>
    <row r="80" spans="2:12" s="130" customFormat="1" ht="12.15" customHeight="1" x14ac:dyDescent="0.3">
      <c r="B80" s="137" t="s">
        <v>375</v>
      </c>
      <c r="C80" s="138">
        <v>196501</v>
      </c>
      <c r="D80" s="137" t="s">
        <v>265</v>
      </c>
      <c r="E80" s="137" t="s">
        <v>266</v>
      </c>
      <c r="F80" s="137" t="s">
        <v>376</v>
      </c>
      <c r="G80" s="147" t="s">
        <v>232</v>
      </c>
      <c r="H80" s="137" t="s">
        <v>305</v>
      </c>
      <c r="I80" s="137" t="s">
        <v>29</v>
      </c>
      <c r="J80" s="139">
        <v>44965</v>
      </c>
      <c r="K80" s="151">
        <v>176</v>
      </c>
      <c r="L80" s="146" t="s">
        <v>153</v>
      </c>
    </row>
    <row r="81" spans="2:12" s="130" customFormat="1" ht="12.15" customHeight="1" x14ac:dyDescent="0.3">
      <c r="B81" s="142" t="s">
        <v>377</v>
      </c>
      <c r="C81" s="143">
        <v>195726</v>
      </c>
      <c r="D81" s="142" t="s">
        <v>354</v>
      </c>
      <c r="E81" s="142" t="s">
        <v>355</v>
      </c>
      <c r="F81" s="142" t="s">
        <v>358</v>
      </c>
      <c r="G81" s="149" t="s">
        <v>232</v>
      </c>
      <c r="H81" s="142" t="s">
        <v>305</v>
      </c>
      <c r="I81" s="142" t="s">
        <v>29</v>
      </c>
      <c r="J81" s="144">
        <v>44965</v>
      </c>
      <c r="K81" s="151">
        <v>176</v>
      </c>
      <c r="L81" s="146" t="s">
        <v>378</v>
      </c>
    </row>
    <row r="82" spans="2:12" s="130" customFormat="1" ht="12.15" customHeight="1" x14ac:dyDescent="0.3">
      <c r="B82" s="137" t="s">
        <v>379</v>
      </c>
      <c r="C82" s="138">
        <v>196403</v>
      </c>
      <c r="D82" s="137" t="s">
        <v>380</v>
      </c>
      <c r="E82" s="137" t="s">
        <v>237</v>
      </c>
      <c r="F82" s="137" t="s">
        <v>381</v>
      </c>
      <c r="G82" s="147" t="s">
        <v>232</v>
      </c>
      <c r="H82" s="137" t="s">
        <v>305</v>
      </c>
      <c r="I82" s="137" t="s">
        <v>29</v>
      </c>
      <c r="J82" s="139">
        <v>44965</v>
      </c>
      <c r="K82" s="151">
        <v>176</v>
      </c>
      <c r="L82" s="146" t="s">
        <v>153</v>
      </c>
    </row>
    <row r="83" spans="2:12" s="130" customFormat="1" ht="12.15" customHeight="1" x14ac:dyDescent="0.3">
      <c r="B83" s="142" t="s">
        <v>382</v>
      </c>
      <c r="C83" s="143">
        <v>196639</v>
      </c>
      <c r="D83" s="142" t="s">
        <v>257</v>
      </c>
      <c r="E83" s="142" t="s">
        <v>294</v>
      </c>
      <c r="F83" s="142" t="s">
        <v>299</v>
      </c>
      <c r="G83" s="149" t="s">
        <v>232</v>
      </c>
      <c r="H83" s="142" t="s">
        <v>305</v>
      </c>
      <c r="I83" s="142" t="s">
        <v>29</v>
      </c>
      <c r="J83" s="144">
        <v>44965</v>
      </c>
      <c r="K83" s="151">
        <v>176</v>
      </c>
      <c r="L83" s="146" t="s">
        <v>153</v>
      </c>
    </row>
    <row r="84" spans="2:12" s="130" customFormat="1" ht="12.15" customHeight="1" x14ac:dyDescent="0.3">
      <c r="B84" s="137" t="s">
        <v>383</v>
      </c>
      <c r="C84" s="138">
        <v>196680</v>
      </c>
      <c r="D84" s="137" t="s">
        <v>354</v>
      </c>
      <c r="E84" s="137" t="s">
        <v>355</v>
      </c>
      <c r="F84" s="137" t="s">
        <v>360</v>
      </c>
      <c r="G84" s="147" t="s">
        <v>232</v>
      </c>
      <c r="H84" s="137" t="s">
        <v>384</v>
      </c>
      <c r="I84" s="137" t="s">
        <v>29</v>
      </c>
      <c r="J84" s="139">
        <v>44965</v>
      </c>
      <c r="K84" s="151">
        <v>176</v>
      </c>
      <c r="L84" s="146" t="s">
        <v>153</v>
      </c>
    </row>
    <row r="85" spans="2:12" s="130" customFormat="1" ht="12.15" customHeight="1" x14ac:dyDescent="0.3">
      <c r="B85" s="142" t="s">
        <v>385</v>
      </c>
      <c r="C85" s="143">
        <v>196648</v>
      </c>
      <c r="D85" s="142" t="s">
        <v>354</v>
      </c>
      <c r="E85" s="142" t="s">
        <v>133</v>
      </c>
      <c r="F85" s="142" t="s">
        <v>386</v>
      </c>
      <c r="G85" s="149" t="s">
        <v>232</v>
      </c>
      <c r="H85" s="142" t="s">
        <v>305</v>
      </c>
      <c r="I85" s="142" t="s">
        <v>29</v>
      </c>
      <c r="J85" s="144">
        <v>44965</v>
      </c>
      <c r="K85" s="151">
        <v>176</v>
      </c>
      <c r="L85" s="146" t="s">
        <v>378</v>
      </c>
    </row>
    <row r="86" spans="2:12" s="130" customFormat="1" ht="12.15" customHeight="1" x14ac:dyDescent="0.3">
      <c r="B86" s="137" t="s">
        <v>387</v>
      </c>
      <c r="C86" s="138">
        <v>196611</v>
      </c>
      <c r="D86" s="137" t="s">
        <v>283</v>
      </c>
      <c r="E86" s="137" t="s">
        <v>212</v>
      </c>
      <c r="F86" s="137" t="s">
        <v>388</v>
      </c>
      <c r="G86" s="147" t="s">
        <v>232</v>
      </c>
      <c r="H86" s="137" t="s">
        <v>305</v>
      </c>
      <c r="I86" s="137" t="s">
        <v>29</v>
      </c>
      <c r="J86" s="139">
        <v>44965</v>
      </c>
      <c r="K86" s="151">
        <v>176</v>
      </c>
      <c r="L86" s="146" t="s">
        <v>38</v>
      </c>
    </row>
    <row r="87" spans="2:12" s="130" customFormat="1" ht="12.15" customHeight="1" x14ac:dyDescent="0.3">
      <c r="B87" s="142" t="s">
        <v>389</v>
      </c>
      <c r="C87" s="143">
        <v>196249</v>
      </c>
      <c r="D87" s="142" t="s">
        <v>283</v>
      </c>
      <c r="E87" s="142" t="s">
        <v>390</v>
      </c>
      <c r="F87" s="142" t="s">
        <v>391</v>
      </c>
      <c r="G87" s="149" t="s">
        <v>232</v>
      </c>
      <c r="H87" s="142" t="s">
        <v>305</v>
      </c>
      <c r="I87" s="142" t="s">
        <v>29</v>
      </c>
      <c r="J87" s="144">
        <v>44965</v>
      </c>
      <c r="K87" s="151">
        <v>176</v>
      </c>
      <c r="L87" s="146" t="s">
        <v>153</v>
      </c>
    </row>
    <row r="88" spans="2:12" s="130" customFormat="1" ht="12.15" customHeight="1" x14ac:dyDescent="0.3">
      <c r="B88" s="137" t="s">
        <v>392</v>
      </c>
      <c r="C88" s="138">
        <v>195817</v>
      </c>
      <c r="D88" s="137" t="s">
        <v>314</v>
      </c>
      <c r="E88" s="137" t="s">
        <v>237</v>
      </c>
      <c r="F88" s="137" t="s">
        <v>393</v>
      </c>
      <c r="G88" s="147" t="s">
        <v>232</v>
      </c>
      <c r="H88" s="137" t="s">
        <v>305</v>
      </c>
      <c r="I88" s="137" t="s">
        <v>29</v>
      </c>
      <c r="J88" s="139">
        <v>44965</v>
      </c>
      <c r="K88" s="151">
        <v>176</v>
      </c>
      <c r="L88" s="141" t="s">
        <v>240</v>
      </c>
    </row>
    <row r="89" spans="2:12" s="130" customFormat="1" ht="12.15" customHeight="1" x14ac:dyDescent="0.3">
      <c r="B89" s="142" t="s">
        <v>394</v>
      </c>
      <c r="C89" s="143">
        <v>196679</v>
      </c>
      <c r="D89" s="142" t="s">
        <v>257</v>
      </c>
      <c r="E89" s="142" t="s">
        <v>258</v>
      </c>
      <c r="F89" s="142" t="s">
        <v>395</v>
      </c>
      <c r="G89" s="149" t="s">
        <v>232</v>
      </c>
      <c r="H89" s="142" t="s">
        <v>305</v>
      </c>
      <c r="I89" s="142" t="s">
        <v>29</v>
      </c>
      <c r="J89" s="144">
        <v>44965</v>
      </c>
      <c r="K89" s="151">
        <v>176</v>
      </c>
      <c r="L89" s="146" t="s">
        <v>153</v>
      </c>
    </row>
    <row r="90" spans="2:12" s="130" customFormat="1" ht="12.15" customHeight="1" x14ac:dyDescent="0.3">
      <c r="B90" s="137" t="s">
        <v>396</v>
      </c>
      <c r="C90" s="138">
        <v>195328</v>
      </c>
      <c r="D90" s="137" t="s">
        <v>170</v>
      </c>
      <c r="E90" s="137" t="s">
        <v>212</v>
      </c>
      <c r="F90" s="137" t="s">
        <v>397</v>
      </c>
      <c r="G90" s="147" t="s">
        <v>232</v>
      </c>
      <c r="H90" s="137" t="s">
        <v>305</v>
      </c>
      <c r="I90" s="137" t="s">
        <v>29</v>
      </c>
      <c r="J90" s="139">
        <v>44965</v>
      </c>
      <c r="K90" s="151">
        <v>176</v>
      </c>
      <c r="L90" s="146" t="s">
        <v>153</v>
      </c>
    </row>
    <row r="91" spans="2:12" s="130" customFormat="1" ht="12.15" customHeight="1" x14ac:dyDescent="0.3">
      <c r="B91" s="142" t="s">
        <v>398</v>
      </c>
      <c r="C91" s="143">
        <v>195354</v>
      </c>
      <c r="D91" s="142" t="s">
        <v>170</v>
      </c>
      <c r="E91" s="142" t="s">
        <v>212</v>
      </c>
      <c r="F91" s="142" t="s">
        <v>399</v>
      </c>
      <c r="G91" s="149" t="s">
        <v>232</v>
      </c>
      <c r="H91" s="142" t="s">
        <v>305</v>
      </c>
      <c r="I91" s="142" t="s">
        <v>29</v>
      </c>
      <c r="J91" s="144">
        <v>44965</v>
      </c>
      <c r="K91" s="151">
        <v>176</v>
      </c>
      <c r="L91" s="146" t="s">
        <v>153</v>
      </c>
    </row>
    <row r="92" spans="2:12" s="130" customFormat="1" ht="12.15" customHeight="1" x14ac:dyDescent="0.3">
      <c r="B92" s="137" t="s">
        <v>400</v>
      </c>
      <c r="C92" s="138">
        <v>195357</v>
      </c>
      <c r="D92" s="137" t="s">
        <v>170</v>
      </c>
      <c r="E92" s="137" t="s">
        <v>212</v>
      </c>
      <c r="F92" s="137" t="s">
        <v>401</v>
      </c>
      <c r="G92" s="147" t="s">
        <v>232</v>
      </c>
      <c r="H92" s="137" t="s">
        <v>305</v>
      </c>
      <c r="I92" s="137" t="s">
        <v>29</v>
      </c>
      <c r="J92" s="139">
        <v>44965</v>
      </c>
      <c r="K92" s="151">
        <v>176</v>
      </c>
      <c r="L92" s="146" t="s">
        <v>153</v>
      </c>
    </row>
    <row r="93" spans="2:12" s="130" customFormat="1" ht="12.15" customHeight="1" x14ac:dyDescent="0.3">
      <c r="B93" s="142" t="s">
        <v>402</v>
      </c>
      <c r="C93" s="143">
        <v>195643</v>
      </c>
      <c r="D93" s="142" t="s">
        <v>170</v>
      </c>
      <c r="E93" s="142" t="s">
        <v>212</v>
      </c>
      <c r="F93" s="142" t="s">
        <v>403</v>
      </c>
      <c r="G93" s="149" t="s">
        <v>232</v>
      </c>
      <c r="H93" s="142" t="s">
        <v>305</v>
      </c>
      <c r="I93" s="142" t="s">
        <v>29</v>
      </c>
      <c r="J93" s="144">
        <v>44965</v>
      </c>
      <c r="K93" s="151">
        <v>176</v>
      </c>
      <c r="L93" s="146" t="s">
        <v>153</v>
      </c>
    </row>
    <row r="94" spans="2:12" s="130" customFormat="1" ht="12.15" customHeight="1" x14ac:dyDescent="0.3">
      <c r="B94" s="137" t="s">
        <v>404</v>
      </c>
      <c r="C94" s="138">
        <v>196646</v>
      </c>
      <c r="D94" s="137" t="s">
        <v>257</v>
      </c>
      <c r="E94" s="137" t="s">
        <v>258</v>
      </c>
      <c r="F94" s="137" t="s">
        <v>405</v>
      </c>
      <c r="G94" s="147" t="s">
        <v>232</v>
      </c>
      <c r="H94" s="137" t="s">
        <v>305</v>
      </c>
      <c r="I94" s="137" t="s">
        <v>29</v>
      </c>
      <c r="J94" s="139">
        <v>44965</v>
      </c>
      <c r="K94" s="151">
        <v>176</v>
      </c>
      <c r="L94" s="146" t="s">
        <v>38</v>
      </c>
    </row>
    <row r="95" spans="2:12" s="130" customFormat="1" ht="12.15" customHeight="1" x14ac:dyDescent="0.3">
      <c r="B95" s="142" t="s">
        <v>406</v>
      </c>
      <c r="C95" s="143">
        <v>195789</v>
      </c>
      <c r="D95" s="142" t="s">
        <v>407</v>
      </c>
      <c r="E95" s="142" t="s">
        <v>408</v>
      </c>
      <c r="F95" s="142" t="s">
        <v>409</v>
      </c>
      <c r="G95" s="149" t="s">
        <v>232</v>
      </c>
      <c r="H95" s="142" t="s">
        <v>305</v>
      </c>
      <c r="I95" s="142" t="s">
        <v>29</v>
      </c>
      <c r="J95" s="144">
        <v>44965</v>
      </c>
      <c r="K95" s="151">
        <v>176</v>
      </c>
      <c r="L95" s="146" t="s">
        <v>378</v>
      </c>
    </row>
    <row r="96" spans="2:12" s="130" customFormat="1" ht="12.15" customHeight="1" x14ac:dyDescent="0.3">
      <c r="B96" s="137" t="s">
        <v>410</v>
      </c>
      <c r="C96" s="138">
        <v>195323</v>
      </c>
      <c r="D96" s="137" t="s">
        <v>170</v>
      </c>
      <c r="E96" s="137" t="s">
        <v>212</v>
      </c>
      <c r="F96" s="137" t="s">
        <v>411</v>
      </c>
      <c r="G96" s="147" t="s">
        <v>232</v>
      </c>
      <c r="H96" s="137" t="s">
        <v>305</v>
      </c>
      <c r="I96" s="137" t="s">
        <v>29</v>
      </c>
      <c r="J96" s="139">
        <v>44965</v>
      </c>
      <c r="K96" s="151">
        <v>176</v>
      </c>
      <c r="L96" s="146" t="s">
        <v>153</v>
      </c>
    </row>
    <row r="97" spans="2:12" s="130" customFormat="1" ht="12.15" customHeight="1" x14ac:dyDescent="0.3">
      <c r="B97" s="142" t="s">
        <v>412</v>
      </c>
      <c r="C97" s="143">
        <v>195755</v>
      </c>
      <c r="D97" s="142" t="s">
        <v>407</v>
      </c>
      <c r="E97" s="142" t="s">
        <v>408</v>
      </c>
      <c r="F97" s="142" t="s">
        <v>413</v>
      </c>
      <c r="G97" s="149" t="s">
        <v>232</v>
      </c>
      <c r="H97" s="142" t="s">
        <v>305</v>
      </c>
      <c r="I97" s="142" t="s">
        <v>29</v>
      </c>
      <c r="J97" s="144">
        <v>44965</v>
      </c>
      <c r="K97" s="151">
        <v>176</v>
      </c>
      <c r="L97" s="146" t="s">
        <v>378</v>
      </c>
    </row>
    <row r="98" spans="2:12" s="130" customFormat="1" ht="12.15" customHeight="1" x14ac:dyDescent="0.3">
      <c r="B98" s="137" t="s">
        <v>414</v>
      </c>
      <c r="C98" s="138">
        <v>195722</v>
      </c>
      <c r="D98" s="137" t="s">
        <v>407</v>
      </c>
      <c r="E98" s="137" t="s">
        <v>408</v>
      </c>
      <c r="F98" s="137" t="s">
        <v>415</v>
      </c>
      <c r="G98" s="147" t="s">
        <v>232</v>
      </c>
      <c r="H98" s="137" t="s">
        <v>305</v>
      </c>
      <c r="I98" s="137" t="s">
        <v>29</v>
      </c>
      <c r="J98" s="139">
        <v>44965</v>
      </c>
      <c r="K98" s="151">
        <v>176</v>
      </c>
      <c r="L98" s="146" t="s">
        <v>38</v>
      </c>
    </row>
    <row r="99" spans="2:12" s="130" customFormat="1" ht="12.15" customHeight="1" x14ac:dyDescent="0.3">
      <c r="B99" s="142" t="s">
        <v>416</v>
      </c>
      <c r="C99" s="143">
        <v>195808</v>
      </c>
      <c r="D99" s="142" t="s">
        <v>170</v>
      </c>
      <c r="E99" s="142" t="s">
        <v>212</v>
      </c>
      <c r="F99" s="142" t="s">
        <v>388</v>
      </c>
      <c r="G99" s="149" t="s">
        <v>232</v>
      </c>
      <c r="H99" s="142" t="s">
        <v>305</v>
      </c>
      <c r="I99" s="142" t="s">
        <v>29</v>
      </c>
      <c r="J99" s="144">
        <v>44965</v>
      </c>
      <c r="K99" s="151">
        <v>176</v>
      </c>
      <c r="L99" s="146" t="s">
        <v>228</v>
      </c>
    </row>
    <row r="100" spans="2:12" s="130" customFormat="1" ht="12.15" customHeight="1" x14ac:dyDescent="0.3">
      <c r="B100" s="137" t="s">
        <v>417</v>
      </c>
      <c r="C100" s="138">
        <v>195807</v>
      </c>
      <c r="D100" s="137" t="s">
        <v>257</v>
      </c>
      <c r="E100" s="137" t="s">
        <v>258</v>
      </c>
      <c r="F100" s="137" t="s">
        <v>418</v>
      </c>
      <c r="G100" s="147" t="s">
        <v>232</v>
      </c>
      <c r="H100" s="137" t="s">
        <v>305</v>
      </c>
      <c r="I100" s="137" t="s">
        <v>29</v>
      </c>
      <c r="J100" s="139">
        <v>44965</v>
      </c>
      <c r="K100" s="151">
        <v>176</v>
      </c>
      <c r="L100" s="141" t="s">
        <v>244</v>
      </c>
    </row>
    <row r="101" spans="2:12" s="130" customFormat="1" ht="12.15" customHeight="1" x14ac:dyDescent="0.3">
      <c r="B101" s="142" t="s">
        <v>419</v>
      </c>
      <c r="C101" s="143">
        <v>195646</v>
      </c>
      <c r="D101" s="142" t="s">
        <v>257</v>
      </c>
      <c r="E101" s="142" t="s">
        <v>258</v>
      </c>
      <c r="F101" s="142" t="s">
        <v>420</v>
      </c>
      <c r="G101" s="149" t="s">
        <v>232</v>
      </c>
      <c r="H101" s="142" t="s">
        <v>305</v>
      </c>
      <c r="I101" s="142" t="s">
        <v>29</v>
      </c>
      <c r="J101" s="144">
        <v>44965</v>
      </c>
      <c r="K101" s="151">
        <v>176</v>
      </c>
      <c r="L101" s="146" t="s">
        <v>131</v>
      </c>
    </row>
    <row r="102" spans="2:12" s="130" customFormat="1" ht="12.15" customHeight="1" x14ac:dyDescent="0.3">
      <c r="B102" s="137" t="s">
        <v>421</v>
      </c>
      <c r="C102" s="138">
        <v>195635</v>
      </c>
      <c r="D102" s="137" t="s">
        <v>257</v>
      </c>
      <c r="E102" s="137" t="s">
        <v>258</v>
      </c>
      <c r="F102" s="137" t="s">
        <v>259</v>
      </c>
      <c r="G102" s="147" t="s">
        <v>232</v>
      </c>
      <c r="H102" s="137" t="s">
        <v>305</v>
      </c>
      <c r="I102" s="137" t="s">
        <v>29</v>
      </c>
      <c r="J102" s="139">
        <v>44965</v>
      </c>
      <c r="K102" s="151">
        <v>176</v>
      </c>
      <c r="L102" s="146" t="s">
        <v>131</v>
      </c>
    </row>
    <row r="103" spans="2:12" s="130" customFormat="1" ht="12.15" customHeight="1" x14ac:dyDescent="0.3">
      <c r="B103" s="142" t="s">
        <v>422</v>
      </c>
      <c r="C103" s="143">
        <v>195390</v>
      </c>
      <c r="D103" s="142" t="s">
        <v>423</v>
      </c>
      <c r="E103" s="142" t="s">
        <v>237</v>
      </c>
      <c r="F103" s="142" t="s">
        <v>424</v>
      </c>
      <c r="G103" s="149" t="s">
        <v>232</v>
      </c>
      <c r="H103" s="142" t="s">
        <v>305</v>
      </c>
      <c r="I103" s="142" t="s">
        <v>158</v>
      </c>
      <c r="J103" s="144">
        <v>44965</v>
      </c>
      <c r="K103" s="151">
        <v>176</v>
      </c>
      <c r="L103" s="146" t="s">
        <v>378</v>
      </c>
    </row>
    <row r="104" spans="2:12" s="130" customFormat="1" ht="12.15" customHeight="1" x14ac:dyDescent="0.3">
      <c r="B104" s="137" t="s">
        <v>425</v>
      </c>
      <c r="C104" s="138">
        <v>196250</v>
      </c>
      <c r="D104" s="137" t="s">
        <v>423</v>
      </c>
      <c r="E104" s="137" t="s">
        <v>237</v>
      </c>
      <c r="F104" s="137" t="s">
        <v>424</v>
      </c>
      <c r="G104" s="147" t="s">
        <v>232</v>
      </c>
      <c r="H104" s="137" t="s">
        <v>305</v>
      </c>
      <c r="I104" s="137" t="s">
        <v>29</v>
      </c>
      <c r="J104" s="139">
        <v>44965</v>
      </c>
      <c r="K104" s="151">
        <v>176</v>
      </c>
      <c r="L104" s="146" t="s">
        <v>153</v>
      </c>
    </row>
    <row r="105" spans="2:12" s="130" customFormat="1" ht="12.15" customHeight="1" x14ac:dyDescent="0.3">
      <c r="B105" s="142" t="s">
        <v>426</v>
      </c>
      <c r="C105" s="143">
        <v>195661</v>
      </c>
      <c r="D105" s="142" t="s">
        <v>170</v>
      </c>
      <c r="E105" s="142" t="s">
        <v>212</v>
      </c>
      <c r="F105" s="142" t="s">
        <v>427</v>
      </c>
      <c r="G105" s="149" t="s">
        <v>232</v>
      </c>
      <c r="H105" s="142" t="s">
        <v>305</v>
      </c>
      <c r="I105" s="142" t="s">
        <v>29</v>
      </c>
      <c r="J105" s="144">
        <v>44965</v>
      </c>
      <c r="K105" s="151">
        <v>176</v>
      </c>
      <c r="L105" s="146" t="s">
        <v>131</v>
      </c>
    </row>
    <row r="106" spans="2:12" s="130" customFormat="1" ht="12.15" customHeight="1" x14ac:dyDescent="0.3">
      <c r="B106" s="137" t="s">
        <v>428</v>
      </c>
      <c r="C106" s="138">
        <v>195715</v>
      </c>
      <c r="D106" s="137" t="s">
        <v>429</v>
      </c>
      <c r="E106" s="137" t="s">
        <v>237</v>
      </c>
      <c r="F106" s="137" t="s">
        <v>430</v>
      </c>
      <c r="G106" s="147" t="s">
        <v>232</v>
      </c>
      <c r="H106" s="137" t="s">
        <v>305</v>
      </c>
      <c r="I106" s="137" t="s">
        <v>29</v>
      </c>
      <c r="J106" s="139">
        <v>44965</v>
      </c>
      <c r="K106" s="151">
        <v>176</v>
      </c>
      <c r="L106" s="146" t="s">
        <v>153</v>
      </c>
    </row>
    <row r="107" spans="2:12" s="130" customFormat="1" ht="12.15" customHeight="1" x14ac:dyDescent="0.3">
      <c r="B107" s="142" t="s">
        <v>431</v>
      </c>
      <c r="C107" s="143">
        <v>195717</v>
      </c>
      <c r="D107" s="142" t="s">
        <v>429</v>
      </c>
      <c r="E107" s="142" t="s">
        <v>237</v>
      </c>
      <c r="F107" s="142" t="s">
        <v>432</v>
      </c>
      <c r="G107" s="149" t="s">
        <v>232</v>
      </c>
      <c r="H107" s="142" t="s">
        <v>305</v>
      </c>
      <c r="I107" s="142" t="s">
        <v>29</v>
      </c>
      <c r="J107" s="144">
        <v>44965</v>
      </c>
      <c r="K107" s="151">
        <v>176</v>
      </c>
      <c r="L107" s="146" t="s">
        <v>153</v>
      </c>
    </row>
    <row r="108" spans="2:12" s="130" customFormat="1" ht="12.15" customHeight="1" x14ac:dyDescent="0.3">
      <c r="B108" s="137" t="s">
        <v>433</v>
      </c>
      <c r="C108" s="138">
        <v>195837</v>
      </c>
      <c r="D108" s="137" t="s">
        <v>257</v>
      </c>
      <c r="E108" s="137" t="s">
        <v>258</v>
      </c>
      <c r="F108" s="137" t="s">
        <v>434</v>
      </c>
      <c r="G108" s="147" t="s">
        <v>232</v>
      </c>
      <c r="H108" s="137" t="s">
        <v>305</v>
      </c>
      <c r="I108" s="137" t="s">
        <v>29</v>
      </c>
      <c r="J108" s="139">
        <v>44965</v>
      </c>
      <c r="K108" s="151">
        <v>176</v>
      </c>
      <c r="L108" s="146" t="s">
        <v>131</v>
      </c>
    </row>
    <row r="109" spans="2:12" s="130" customFormat="1" ht="12.15" customHeight="1" x14ac:dyDescent="0.3">
      <c r="B109" s="142" t="s">
        <v>435</v>
      </c>
      <c r="C109" s="143">
        <v>195824</v>
      </c>
      <c r="D109" s="142" t="s">
        <v>257</v>
      </c>
      <c r="E109" s="142" t="s">
        <v>258</v>
      </c>
      <c r="F109" s="142" t="s">
        <v>436</v>
      </c>
      <c r="G109" s="149" t="s">
        <v>232</v>
      </c>
      <c r="H109" s="142" t="s">
        <v>305</v>
      </c>
      <c r="I109" s="142" t="s">
        <v>29</v>
      </c>
      <c r="J109" s="144">
        <v>44965</v>
      </c>
      <c r="K109" s="151">
        <v>176</v>
      </c>
      <c r="L109" s="146" t="s">
        <v>131</v>
      </c>
    </row>
    <row r="110" spans="2:12" s="130" customFormat="1" ht="12.15" customHeight="1" x14ac:dyDescent="0.3">
      <c r="B110" s="137" t="s">
        <v>437</v>
      </c>
      <c r="C110" s="138">
        <v>195888</v>
      </c>
      <c r="D110" s="137" t="s">
        <v>257</v>
      </c>
      <c r="E110" s="137" t="s">
        <v>258</v>
      </c>
      <c r="F110" s="137" t="s">
        <v>438</v>
      </c>
      <c r="G110" s="147" t="s">
        <v>232</v>
      </c>
      <c r="H110" s="137" t="s">
        <v>305</v>
      </c>
      <c r="I110" s="137" t="s">
        <v>29</v>
      </c>
      <c r="J110" s="139">
        <v>44965</v>
      </c>
      <c r="K110" s="151">
        <v>176</v>
      </c>
      <c r="L110" s="146" t="s">
        <v>131</v>
      </c>
    </row>
    <row r="111" spans="2:12" s="130" customFormat="1" ht="12.15" customHeight="1" x14ac:dyDescent="0.3">
      <c r="B111" s="142" t="s">
        <v>439</v>
      </c>
      <c r="C111" s="143">
        <v>195656</v>
      </c>
      <c r="D111" s="142" t="s">
        <v>257</v>
      </c>
      <c r="E111" s="142" t="s">
        <v>258</v>
      </c>
      <c r="F111" s="142" t="s">
        <v>440</v>
      </c>
      <c r="G111" s="149" t="s">
        <v>232</v>
      </c>
      <c r="H111" s="142" t="s">
        <v>305</v>
      </c>
      <c r="I111" s="142" t="s">
        <v>29</v>
      </c>
      <c r="J111" s="144">
        <v>44965</v>
      </c>
      <c r="K111" s="151">
        <v>176</v>
      </c>
      <c r="L111" s="146" t="s">
        <v>228</v>
      </c>
    </row>
    <row r="112" spans="2:12" s="130" customFormat="1" ht="12.15" customHeight="1" x14ac:dyDescent="0.3">
      <c r="B112" s="137" t="s">
        <v>441</v>
      </c>
      <c r="C112" s="138">
        <v>195584</v>
      </c>
      <c r="D112" s="137" t="s">
        <v>112</v>
      </c>
      <c r="E112" s="137" t="s">
        <v>258</v>
      </c>
      <c r="F112" s="137" t="s">
        <v>395</v>
      </c>
      <c r="G112" s="147" t="s">
        <v>232</v>
      </c>
      <c r="H112" s="137" t="s">
        <v>305</v>
      </c>
      <c r="I112" s="137" t="s">
        <v>29</v>
      </c>
      <c r="J112" s="139">
        <v>44965</v>
      </c>
      <c r="K112" s="151">
        <v>176</v>
      </c>
      <c r="L112" s="146" t="s">
        <v>228</v>
      </c>
    </row>
    <row r="113" spans="2:12" s="130" customFormat="1" ht="12.15" customHeight="1" x14ac:dyDescent="0.3">
      <c r="B113" s="142" t="s">
        <v>442</v>
      </c>
      <c r="C113" s="143">
        <v>196315</v>
      </c>
      <c r="D113" s="142" t="s">
        <v>429</v>
      </c>
      <c r="E113" s="142" t="s">
        <v>237</v>
      </c>
      <c r="F113" s="142" t="s">
        <v>443</v>
      </c>
      <c r="G113" s="149" t="s">
        <v>232</v>
      </c>
      <c r="H113" s="142" t="s">
        <v>305</v>
      </c>
      <c r="I113" s="142" t="s">
        <v>29</v>
      </c>
      <c r="J113" s="144">
        <v>44965</v>
      </c>
      <c r="K113" s="151">
        <v>176</v>
      </c>
      <c r="L113" s="146" t="s">
        <v>153</v>
      </c>
    </row>
    <row r="114" spans="2:12" s="130" customFormat="1" ht="12.15" customHeight="1" x14ac:dyDescent="0.3">
      <c r="B114" s="137" t="s">
        <v>444</v>
      </c>
      <c r="C114" s="138">
        <v>195721</v>
      </c>
      <c r="D114" s="137" t="s">
        <v>170</v>
      </c>
      <c r="E114" s="137" t="s">
        <v>212</v>
      </c>
      <c r="F114" s="137" t="s">
        <v>445</v>
      </c>
      <c r="G114" s="147" t="s">
        <v>232</v>
      </c>
      <c r="H114" s="137" t="s">
        <v>305</v>
      </c>
      <c r="I114" s="137" t="s">
        <v>29</v>
      </c>
      <c r="J114" s="139">
        <v>44965</v>
      </c>
      <c r="K114" s="151">
        <v>176</v>
      </c>
      <c r="L114" s="146" t="s">
        <v>131</v>
      </c>
    </row>
    <row r="115" spans="2:12" s="130" customFormat="1" ht="12.15" customHeight="1" x14ac:dyDescent="0.3">
      <c r="B115" s="142" t="s">
        <v>446</v>
      </c>
      <c r="C115" s="143">
        <v>195754</v>
      </c>
      <c r="D115" s="142" t="s">
        <v>407</v>
      </c>
      <c r="E115" s="142" t="s">
        <v>408</v>
      </c>
      <c r="F115" s="142" t="s">
        <v>447</v>
      </c>
      <c r="G115" s="149" t="s">
        <v>232</v>
      </c>
      <c r="H115" s="142" t="s">
        <v>305</v>
      </c>
      <c r="I115" s="142" t="s">
        <v>29</v>
      </c>
      <c r="J115" s="144">
        <v>44965</v>
      </c>
      <c r="K115" s="151">
        <v>176</v>
      </c>
      <c r="L115" s="145" t="s">
        <v>190</v>
      </c>
    </row>
    <row r="116" spans="2:12" s="130" customFormat="1" ht="12.15" customHeight="1" x14ac:dyDescent="0.3">
      <c r="B116" s="137" t="s">
        <v>448</v>
      </c>
      <c r="C116" s="138">
        <v>195381</v>
      </c>
      <c r="D116" s="137" t="s">
        <v>429</v>
      </c>
      <c r="E116" s="137" t="s">
        <v>237</v>
      </c>
      <c r="F116" s="137" t="s">
        <v>449</v>
      </c>
      <c r="G116" s="147" t="s">
        <v>232</v>
      </c>
      <c r="H116" s="137" t="s">
        <v>305</v>
      </c>
      <c r="I116" s="137" t="s">
        <v>158</v>
      </c>
      <c r="J116" s="139">
        <v>44965</v>
      </c>
      <c r="K116" s="151">
        <v>176</v>
      </c>
      <c r="L116" s="146" t="s">
        <v>153</v>
      </c>
    </row>
    <row r="117" spans="2:12" s="130" customFormat="1" ht="12.15" customHeight="1" x14ac:dyDescent="0.3">
      <c r="B117" s="142" t="s">
        <v>450</v>
      </c>
      <c r="C117" s="143">
        <v>196390</v>
      </c>
      <c r="D117" s="142" t="s">
        <v>429</v>
      </c>
      <c r="E117" s="142" t="s">
        <v>237</v>
      </c>
      <c r="F117" s="142" t="s">
        <v>449</v>
      </c>
      <c r="G117" s="149" t="s">
        <v>232</v>
      </c>
      <c r="H117" s="142" t="s">
        <v>305</v>
      </c>
      <c r="I117" s="142" t="s">
        <v>29</v>
      </c>
      <c r="J117" s="144">
        <v>44965</v>
      </c>
      <c r="K117" s="151">
        <v>176</v>
      </c>
      <c r="L117" s="146" t="s">
        <v>153</v>
      </c>
    </row>
    <row r="118" spans="2:12" s="130" customFormat="1" ht="12.15" customHeight="1" x14ac:dyDescent="0.3">
      <c r="B118" s="137" t="s">
        <v>451</v>
      </c>
      <c r="C118" s="138">
        <v>196314</v>
      </c>
      <c r="D118" s="137" t="s">
        <v>429</v>
      </c>
      <c r="E118" s="137" t="s">
        <v>237</v>
      </c>
      <c r="F118" s="137" t="s">
        <v>452</v>
      </c>
      <c r="G118" s="147" t="s">
        <v>232</v>
      </c>
      <c r="H118" s="137" t="s">
        <v>305</v>
      </c>
      <c r="I118" s="137" t="s">
        <v>29</v>
      </c>
      <c r="J118" s="139">
        <v>44965</v>
      </c>
      <c r="K118" s="151">
        <v>176</v>
      </c>
      <c r="L118" s="146" t="s">
        <v>153</v>
      </c>
    </row>
    <row r="119" spans="2:12" s="130" customFormat="1" ht="12.15" customHeight="1" x14ac:dyDescent="0.3">
      <c r="B119" s="142" t="s">
        <v>453</v>
      </c>
      <c r="C119" s="143">
        <v>196498</v>
      </c>
      <c r="D119" s="142" t="s">
        <v>283</v>
      </c>
      <c r="E119" s="142" t="s">
        <v>390</v>
      </c>
      <c r="F119" s="142" t="s">
        <v>454</v>
      </c>
      <c r="G119" s="149" t="s">
        <v>232</v>
      </c>
      <c r="H119" s="142" t="s">
        <v>305</v>
      </c>
      <c r="I119" s="142" t="s">
        <v>29</v>
      </c>
      <c r="J119" s="144">
        <v>44965</v>
      </c>
      <c r="K119" s="151">
        <v>176</v>
      </c>
      <c r="L119" s="145" t="s">
        <v>180</v>
      </c>
    </row>
    <row r="120" spans="2:12" s="130" customFormat="1" ht="12.15" customHeight="1" x14ac:dyDescent="0.3">
      <c r="B120" s="137" t="s">
        <v>455</v>
      </c>
      <c r="C120" s="138">
        <v>195728</v>
      </c>
      <c r="D120" s="137" t="s">
        <v>407</v>
      </c>
      <c r="E120" s="137" t="s">
        <v>408</v>
      </c>
      <c r="F120" s="137" t="s">
        <v>456</v>
      </c>
      <c r="G120" s="147" t="s">
        <v>232</v>
      </c>
      <c r="H120" s="137" t="s">
        <v>305</v>
      </c>
      <c r="I120" s="137" t="s">
        <v>29</v>
      </c>
      <c r="J120" s="139">
        <v>44965</v>
      </c>
      <c r="K120" s="151">
        <v>176</v>
      </c>
      <c r="L120" s="141" t="s">
        <v>190</v>
      </c>
    </row>
    <row r="121" spans="2:12" s="130" customFormat="1" ht="12.15" customHeight="1" x14ac:dyDescent="0.3">
      <c r="B121" s="142" t="s">
        <v>457</v>
      </c>
      <c r="C121" s="143">
        <v>195775</v>
      </c>
      <c r="D121" s="142" t="s">
        <v>407</v>
      </c>
      <c r="E121" s="142" t="s">
        <v>408</v>
      </c>
      <c r="F121" s="142" t="s">
        <v>458</v>
      </c>
      <c r="G121" s="149" t="s">
        <v>232</v>
      </c>
      <c r="H121" s="142" t="s">
        <v>305</v>
      </c>
      <c r="I121" s="142" t="s">
        <v>29</v>
      </c>
      <c r="J121" s="144">
        <v>44965</v>
      </c>
      <c r="K121" s="151">
        <v>176</v>
      </c>
      <c r="L121" s="145" t="s">
        <v>190</v>
      </c>
    </row>
    <row r="122" spans="2:12" s="130" customFormat="1" ht="12.15" customHeight="1" x14ac:dyDescent="0.3">
      <c r="B122" s="137" t="s">
        <v>459</v>
      </c>
      <c r="C122" s="138">
        <v>195433</v>
      </c>
      <c r="D122" s="137" t="s">
        <v>236</v>
      </c>
      <c r="E122" s="137" t="s">
        <v>237</v>
      </c>
      <c r="F122" s="137" t="s">
        <v>460</v>
      </c>
      <c r="G122" s="147" t="s">
        <v>232</v>
      </c>
      <c r="H122" s="137" t="s">
        <v>305</v>
      </c>
      <c r="I122" s="137" t="s">
        <v>29</v>
      </c>
      <c r="J122" s="139">
        <v>44965</v>
      </c>
      <c r="K122" s="151">
        <v>176</v>
      </c>
      <c r="L122" s="141" t="s">
        <v>461</v>
      </c>
    </row>
    <row r="123" spans="2:12" s="130" customFormat="1" ht="12.15" customHeight="1" x14ac:dyDescent="0.3">
      <c r="B123" s="142" t="s">
        <v>462</v>
      </c>
      <c r="C123" s="143">
        <v>196870</v>
      </c>
      <c r="D123" s="142" t="s">
        <v>112</v>
      </c>
      <c r="E123" s="142" t="s">
        <v>237</v>
      </c>
      <c r="F123" s="142" t="s">
        <v>463</v>
      </c>
      <c r="G123" s="149" t="s">
        <v>232</v>
      </c>
      <c r="H123" s="142" t="s">
        <v>384</v>
      </c>
      <c r="I123" s="142" t="s">
        <v>29</v>
      </c>
      <c r="J123" s="144">
        <v>44965</v>
      </c>
      <c r="K123" s="151">
        <v>176</v>
      </c>
      <c r="L123" s="146" t="s">
        <v>131</v>
      </c>
    </row>
    <row r="124" spans="2:12" s="130" customFormat="1" ht="12.15" customHeight="1" x14ac:dyDescent="0.3">
      <c r="B124" s="137" t="s">
        <v>464</v>
      </c>
      <c r="C124" s="138">
        <v>195382</v>
      </c>
      <c r="D124" s="137" t="s">
        <v>288</v>
      </c>
      <c r="E124" s="137" t="s">
        <v>289</v>
      </c>
      <c r="F124" s="137" t="s">
        <v>290</v>
      </c>
      <c r="G124" s="147" t="s">
        <v>232</v>
      </c>
      <c r="H124" s="137" t="s">
        <v>305</v>
      </c>
      <c r="I124" s="137" t="s">
        <v>29</v>
      </c>
      <c r="J124" s="139">
        <v>44965</v>
      </c>
      <c r="K124" s="151">
        <v>176</v>
      </c>
      <c r="L124" s="141" t="s">
        <v>30</v>
      </c>
    </row>
    <row r="125" spans="2:12" s="130" customFormat="1" ht="12.15" customHeight="1" x14ac:dyDescent="0.3">
      <c r="B125" s="142" t="s">
        <v>465</v>
      </c>
      <c r="C125" s="143">
        <v>195383</v>
      </c>
      <c r="D125" s="142" t="s">
        <v>288</v>
      </c>
      <c r="E125" s="142" t="s">
        <v>289</v>
      </c>
      <c r="F125" s="142" t="s">
        <v>466</v>
      </c>
      <c r="G125" s="149" t="s">
        <v>232</v>
      </c>
      <c r="H125" s="142" t="s">
        <v>305</v>
      </c>
      <c r="I125" s="142" t="s">
        <v>29</v>
      </c>
      <c r="J125" s="144">
        <v>44965</v>
      </c>
      <c r="K125" s="151">
        <v>176</v>
      </c>
      <c r="L125" s="145" t="s">
        <v>30</v>
      </c>
    </row>
    <row r="126" spans="2:12" s="130" customFormat="1" ht="12.15" customHeight="1" x14ac:dyDescent="0.3">
      <c r="B126" s="137" t="s">
        <v>467</v>
      </c>
      <c r="C126" s="138">
        <v>195360</v>
      </c>
      <c r="D126" s="137" t="s">
        <v>293</v>
      </c>
      <c r="E126" s="137" t="s">
        <v>258</v>
      </c>
      <c r="F126" s="137" t="s">
        <v>436</v>
      </c>
      <c r="G126" s="147" t="s">
        <v>232</v>
      </c>
      <c r="H126" s="137" t="s">
        <v>305</v>
      </c>
      <c r="I126" s="137" t="s">
        <v>29</v>
      </c>
      <c r="J126" s="139">
        <v>44965</v>
      </c>
      <c r="K126" s="151">
        <v>176</v>
      </c>
      <c r="L126" s="141" t="s">
        <v>30</v>
      </c>
    </row>
    <row r="127" spans="2:12" s="130" customFormat="1" ht="12.15" customHeight="1" x14ac:dyDescent="0.3">
      <c r="B127" s="142" t="s">
        <v>468</v>
      </c>
      <c r="C127" s="143">
        <v>195361</v>
      </c>
      <c r="D127" s="142" t="s">
        <v>293</v>
      </c>
      <c r="E127" s="142" t="s">
        <v>258</v>
      </c>
      <c r="F127" s="142" t="s">
        <v>434</v>
      </c>
      <c r="G127" s="149" t="s">
        <v>232</v>
      </c>
      <c r="H127" s="142" t="s">
        <v>305</v>
      </c>
      <c r="I127" s="142" t="s">
        <v>29</v>
      </c>
      <c r="J127" s="144">
        <v>44965</v>
      </c>
      <c r="K127" s="151">
        <v>176</v>
      </c>
      <c r="L127" s="145" t="s">
        <v>30</v>
      </c>
    </row>
    <row r="128" spans="2:12" s="130" customFormat="1" ht="12.15" customHeight="1" x14ac:dyDescent="0.3">
      <c r="B128" s="137" t="s">
        <v>469</v>
      </c>
      <c r="C128" s="138">
        <v>195659</v>
      </c>
      <c r="D128" s="137" t="s">
        <v>280</v>
      </c>
      <c r="E128" s="137" t="s">
        <v>133</v>
      </c>
      <c r="F128" s="137" t="s">
        <v>470</v>
      </c>
      <c r="G128" s="147" t="s">
        <v>232</v>
      </c>
      <c r="H128" s="137" t="s">
        <v>305</v>
      </c>
      <c r="I128" s="137" t="s">
        <v>29</v>
      </c>
      <c r="J128" s="139">
        <v>44965</v>
      </c>
      <c r="K128" s="151">
        <v>176</v>
      </c>
      <c r="L128" s="141" t="s">
        <v>136</v>
      </c>
    </row>
    <row r="129" spans="2:12" s="130" customFormat="1" ht="12.15" customHeight="1" x14ac:dyDescent="0.3">
      <c r="B129" s="142" t="s">
        <v>471</v>
      </c>
      <c r="C129" s="143">
        <v>195387</v>
      </c>
      <c r="D129" s="142" t="s">
        <v>472</v>
      </c>
      <c r="E129" s="142" t="s">
        <v>237</v>
      </c>
      <c r="F129" s="142" t="s">
        <v>473</v>
      </c>
      <c r="G129" s="149" t="s">
        <v>232</v>
      </c>
      <c r="H129" s="142" t="s">
        <v>305</v>
      </c>
      <c r="I129" s="142" t="s">
        <v>29</v>
      </c>
      <c r="J129" s="144">
        <v>44965</v>
      </c>
      <c r="K129" s="151">
        <v>176</v>
      </c>
      <c r="L129" s="145" t="s">
        <v>30</v>
      </c>
    </row>
    <row r="130" spans="2:12" s="130" customFormat="1" ht="12.15" customHeight="1" x14ac:dyDescent="0.3">
      <c r="B130" s="137" t="s">
        <v>474</v>
      </c>
      <c r="C130" s="138">
        <v>196406</v>
      </c>
      <c r="D130" s="137" t="s">
        <v>293</v>
      </c>
      <c r="E130" s="137" t="s">
        <v>294</v>
      </c>
      <c r="F130" s="137" t="s">
        <v>295</v>
      </c>
      <c r="G130" s="147" t="s">
        <v>232</v>
      </c>
      <c r="H130" s="137" t="s">
        <v>305</v>
      </c>
      <c r="I130" s="137" t="s">
        <v>29</v>
      </c>
      <c r="J130" s="139">
        <v>44965</v>
      </c>
      <c r="K130" s="151">
        <v>176</v>
      </c>
      <c r="L130" s="141" t="s">
        <v>30</v>
      </c>
    </row>
    <row r="131" spans="2:12" s="130" customFormat="1" ht="12.15" customHeight="1" x14ac:dyDescent="0.3">
      <c r="B131" s="142" t="s">
        <v>475</v>
      </c>
      <c r="C131" s="143">
        <v>196406</v>
      </c>
      <c r="D131" s="142" t="s">
        <v>293</v>
      </c>
      <c r="E131" s="142" t="s">
        <v>294</v>
      </c>
      <c r="F131" s="142" t="s">
        <v>295</v>
      </c>
      <c r="G131" s="149" t="s">
        <v>232</v>
      </c>
      <c r="H131" s="142" t="s">
        <v>305</v>
      </c>
      <c r="I131" s="142" t="s">
        <v>29</v>
      </c>
      <c r="J131" s="144">
        <v>44965</v>
      </c>
      <c r="K131" s="151">
        <v>176</v>
      </c>
      <c r="L131" s="145" t="s">
        <v>30</v>
      </c>
    </row>
    <row r="132" spans="2:12" s="130" customFormat="1" ht="12.15" customHeight="1" x14ac:dyDescent="0.3">
      <c r="B132" s="137" t="s">
        <v>476</v>
      </c>
      <c r="C132" s="138">
        <v>196638</v>
      </c>
      <c r="D132" s="137" t="s">
        <v>293</v>
      </c>
      <c r="E132" s="137" t="s">
        <v>294</v>
      </c>
      <c r="F132" s="137" t="s">
        <v>299</v>
      </c>
      <c r="G132" s="147" t="s">
        <v>232</v>
      </c>
      <c r="H132" s="137" t="s">
        <v>305</v>
      </c>
      <c r="I132" s="137" t="s">
        <v>29</v>
      </c>
      <c r="J132" s="139">
        <v>44965</v>
      </c>
      <c r="K132" s="151">
        <v>176</v>
      </c>
      <c r="L132" s="141" t="s">
        <v>30</v>
      </c>
    </row>
    <row r="133" spans="2:12" s="130" customFormat="1" ht="12.15" customHeight="1" x14ac:dyDescent="0.3">
      <c r="B133" s="142" t="s">
        <v>477</v>
      </c>
      <c r="C133" s="143">
        <v>196644</v>
      </c>
      <c r="D133" s="142" t="s">
        <v>293</v>
      </c>
      <c r="E133" s="142" t="s">
        <v>258</v>
      </c>
      <c r="F133" s="142" t="s">
        <v>405</v>
      </c>
      <c r="G133" s="149" t="s">
        <v>232</v>
      </c>
      <c r="H133" s="142" t="s">
        <v>305</v>
      </c>
      <c r="I133" s="142" t="s">
        <v>29</v>
      </c>
      <c r="J133" s="144">
        <v>44965</v>
      </c>
      <c r="K133" s="151">
        <v>176</v>
      </c>
      <c r="L133" s="145" t="s">
        <v>30</v>
      </c>
    </row>
    <row r="134" spans="2:12" s="130" customFormat="1" ht="12.15" customHeight="1" x14ac:dyDescent="0.3">
      <c r="B134" s="137" t="s">
        <v>478</v>
      </c>
      <c r="C134" s="138">
        <v>196647</v>
      </c>
      <c r="D134" s="137" t="s">
        <v>280</v>
      </c>
      <c r="E134" s="137" t="s">
        <v>133</v>
      </c>
      <c r="F134" s="137" t="s">
        <v>386</v>
      </c>
      <c r="G134" s="147" t="s">
        <v>232</v>
      </c>
      <c r="H134" s="137" t="s">
        <v>305</v>
      </c>
      <c r="I134" s="137" t="s">
        <v>29</v>
      </c>
      <c r="J134" s="139">
        <v>44965</v>
      </c>
      <c r="K134" s="151">
        <v>176</v>
      </c>
      <c r="L134" s="141" t="s">
        <v>136</v>
      </c>
    </row>
    <row r="135" spans="2:12" s="130" customFormat="1" ht="12.15" customHeight="1" x14ac:dyDescent="0.3">
      <c r="B135" s="142" t="s">
        <v>479</v>
      </c>
      <c r="C135" s="143">
        <v>196850</v>
      </c>
      <c r="D135" s="142" t="s">
        <v>293</v>
      </c>
      <c r="E135" s="142" t="s">
        <v>294</v>
      </c>
      <c r="F135" s="142" t="s">
        <v>301</v>
      </c>
      <c r="G135" s="149" t="s">
        <v>232</v>
      </c>
      <c r="H135" s="142" t="s">
        <v>305</v>
      </c>
      <c r="I135" s="142" t="s">
        <v>29</v>
      </c>
      <c r="J135" s="144">
        <v>44965</v>
      </c>
      <c r="K135" s="151">
        <v>176</v>
      </c>
      <c r="L135" s="145" t="s">
        <v>30</v>
      </c>
    </row>
    <row r="136" spans="2:12" s="130" customFormat="1" ht="12.15" customHeight="1" x14ac:dyDescent="0.3">
      <c r="B136" s="137" t="s">
        <v>480</v>
      </c>
      <c r="C136" s="138">
        <v>196850</v>
      </c>
      <c r="D136" s="137" t="s">
        <v>293</v>
      </c>
      <c r="E136" s="137" t="s">
        <v>294</v>
      </c>
      <c r="F136" s="137" t="s">
        <v>301</v>
      </c>
      <c r="G136" s="147" t="s">
        <v>232</v>
      </c>
      <c r="H136" s="137" t="s">
        <v>305</v>
      </c>
      <c r="I136" s="137" t="s">
        <v>29</v>
      </c>
      <c r="J136" s="139">
        <v>44965</v>
      </c>
      <c r="K136" s="151">
        <v>176</v>
      </c>
      <c r="L136" s="141" t="s">
        <v>30</v>
      </c>
    </row>
    <row r="137" spans="2:12" s="130" customFormat="1" ht="12.15" customHeight="1" x14ac:dyDescent="0.3">
      <c r="B137" s="142" t="s">
        <v>481</v>
      </c>
      <c r="C137" s="143">
        <v>195384</v>
      </c>
      <c r="D137" s="142" t="s">
        <v>429</v>
      </c>
      <c r="E137" s="142" t="s">
        <v>237</v>
      </c>
      <c r="F137" s="142" t="s">
        <v>482</v>
      </c>
      <c r="G137" s="149" t="s">
        <v>232</v>
      </c>
      <c r="H137" s="142" t="s">
        <v>305</v>
      </c>
      <c r="I137" s="142" t="s">
        <v>29</v>
      </c>
      <c r="J137" s="144">
        <v>44965</v>
      </c>
      <c r="K137" s="151">
        <v>176</v>
      </c>
      <c r="L137" s="146" t="s">
        <v>126</v>
      </c>
    </row>
    <row r="138" spans="2:12" s="130" customFormat="1" ht="12.15" customHeight="1" x14ac:dyDescent="0.3">
      <c r="B138" s="137" t="s">
        <v>483</v>
      </c>
      <c r="C138" s="138">
        <v>195385</v>
      </c>
      <c r="D138" s="137" t="s">
        <v>429</v>
      </c>
      <c r="E138" s="137" t="s">
        <v>237</v>
      </c>
      <c r="F138" s="137" t="s">
        <v>484</v>
      </c>
      <c r="G138" s="147" t="s">
        <v>232</v>
      </c>
      <c r="H138" s="137" t="s">
        <v>305</v>
      </c>
      <c r="I138" s="137" t="s">
        <v>29</v>
      </c>
      <c r="J138" s="139">
        <v>44965</v>
      </c>
      <c r="K138" s="151">
        <v>176</v>
      </c>
      <c r="L138" s="146" t="s">
        <v>126</v>
      </c>
    </row>
    <row r="139" spans="2:12" s="130" customFormat="1" ht="12.15" customHeight="1" x14ac:dyDescent="0.3">
      <c r="B139" s="142" t="s">
        <v>485</v>
      </c>
      <c r="C139" s="143">
        <v>195724</v>
      </c>
      <c r="D139" s="142" t="s">
        <v>486</v>
      </c>
      <c r="E139" s="142" t="s">
        <v>237</v>
      </c>
      <c r="F139" s="142" t="s">
        <v>487</v>
      </c>
      <c r="G139" s="149" t="s">
        <v>232</v>
      </c>
      <c r="H139" s="142" t="s">
        <v>305</v>
      </c>
      <c r="I139" s="142" t="s">
        <v>29</v>
      </c>
      <c r="J139" s="144">
        <v>44965</v>
      </c>
      <c r="K139" s="151">
        <v>176</v>
      </c>
      <c r="L139" s="146" t="s">
        <v>126</v>
      </c>
    </row>
    <row r="140" spans="2:12" s="130" customFormat="1" ht="13.15" customHeight="1" x14ac:dyDescent="0.25">
      <c r="B140" s="152">
        <v>127</v>
      </c>
      <c r="C140" s="153"/>
      <c r="D140" s="152"/>
      <c r="E140" s="152"/>
      <c r="F140" s="152">
        <v>98</v>
      </c>
      <c r="G140" s="153"/>
      <c r="H140" s="153"/>
      <c r="I140" s="153"/>
      <c r="J140" s="153"/>
      <c r="K140" s="154"/>
      <c r="L140" s="154"/>
    </row>
    <row r="141" spans="2:12" s="130" customFormat="1" ht="19.149999999999999" customHeight="1" x14ac:dyDescent="0.25"/>
  </sheetData>
  <autoFilter ref="B5:L140" xr:uid="{055BFD5A-C5B0-4DA2-8243-3652C2A91FCE}"/>
  <mergeCells count="2">
    <mergeCell ref="D2:E3"/>
    <mergeCell ref="H3:H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56A5ED8D3905842802C23985CE75F7D" ma:contentTypeVersion="4" ma:contentTypeDescription="Create a new document." ma:contentTypeScope="" ma:versionID="0609cf41da33360658e9ac3aaf55eaf7">
  <xsd:schema xmlns:xsd="http://www.w3.org/2001/XMLSchema" xmlns:xs="http://www.w3.org/2001/XMLSchema" xmlns:p="http://schemas.microsoft.com/office/2006/metadata/properties" xmlns:ns2="c42a6fea-2b1c-445e-8188-9f4982665a49" xmlns:ns3="a0afd312-5883-4a7d-9e62-630739ba92be" targetNamespace="http://schemas.microsoft.com/office/2006/metadata/properties" ma:root="true" ma:fieldsID="226e9d3146d961f4d169684adb088da1" ns2:_="" ns3:_="">
    <xsd:import namespace="c42a6fea-2b1c-445e-8188-9f4982665a49"/>
    <xsd:import namespace="a0afd312-5883-4a7d-9e62-630739ba92b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2a6fea-2b1c-445e-8188-9f4982665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afd312-5883-4a7d-9e62-630739ba92b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E7233F-842E-4232-91B6-A4548E44DB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2a6fea-2b1c-445e-8188-9f4982665a49"/>
    <ds:schemaRef ds:uri="a0afd312-5883-4a7d-9e62-630739ba92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4FA689-B846-46BB-A107-4F91C90A87B1}">
  <ds:schemaRefs>
    <ds:schemaRef ds:uri="http://schemas.openxmlformats.org/package/2006/metadata/core-properties"/>
    <ds:schemaRef ds:uri="a0afd312-5883-4a7d-9e62-630739ba92be"/>
    <ds:schemaRef ds:uri="http://schemas.microsoft.com/office/2006/metadata/properties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c42a6fea-2b1c-445e-8188-9f4982665a49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2088CEE-D673-4395-973F-3DF579BED1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Artwork Follow up DM CPAL</vt:lpstr>
      <vt:lpstr>Artwork follow up DRUGS</vt:lpstr>
      <vt:lpstr>Artworks with AR change</vt:lpstr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PHILIPPE, Cecile /FR</dc:creator>
  <cp:keywords/>
  <dc:description/>
  <cp:lastModifiedBy>NTILA-ext, Marguerite /FR/EXT</cp:lastModifiedBy>
  <cp:revision/>
  <dcterms:created xsi:type="dcterms:W3CDTF">2022-03-02T15:23:04Z</dcterms:created>
  <dcterms:modified xsi:type="dcterms:W3CDTF">2022-04-18T23:37:42Z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0x010100E56A5ED8D3905842802C23985CE75F7D</vt:lpwstr>
  </property>
</Properties>
</file>