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ie\OneDrive\Bureau\"/>
    </mc:Choice>
  </mc:AlternateContent>
  <xr:revisionPtr revIDLastSave="0" documentId="8_{6AB3F7EA-96AC-49B2-96BF-0431E8663988}" xr6:coauthVersionLast="47" xr6:coauthVersionMax="47" xr10:uidLastSave="{00000000-0000-0000-0000-000000000000}"/>
  <bookViews>
    <workbookView xWindow="-110" yWindow="-110" windowWidth="19420" windowHeight="10420" activeTab="1" xr2:uid="{7DD13CB8-E3B4-4766-966D-13A0B7F2CDCD}"/>
  </bookViews>
  <sheets>
    <sheet name="CHIFFRAGE" sheetId="1" r:id="rId1"/>
    <sheet name="BASE ARTICLE" sheetId="2" r:id="rId2"/>
  </sheets>
  <externalReferences>
    <externalReference r:id="rId3"/>
  </externalReferences>
  <definedNames>
    <definedName name="NomArticle2">OFFSET(#REF!,0,0,COUNTIF(#REF!,"*"),-1)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4" i="1"/>
  <c r="F4" i="1" s="1"/>
  <c r="E5" i="1"/>
  <c r="F5" i="1" s="1"/>
  <c r="E6" i="1"/>
  <c r="F6" i="1" s="1"/>
  <c r="E7" i="1"/>
  <c r="F7" i="1" s="1"/>
  <c r="E8" i="1"/>
  <c r="F8" i="1" s="1"/>
  <c r="E3" i="1"/>
  <c r="F3" i="1" s="1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G3" i="2" l="1"/>
  <c r="G48" i="2"/>
  <c r="G52" i="2"/>
  <c r="G36" i="2"/>
  <c r="G26" i="2"/>
  <c r="G21" i="2"/>
  <c r="G29" i="2"/>
  <c r="G45" i="2"/>
  <c r="G6" i="2"/>
  <c r="G14" i="2"/>
  <c r="G22" i="2"/>
  <c r="G30" i="2"/>
  <c r="G38" i="2"/>
  <c r="G46" i="2"/>
  <c r="G2" i="2"/>
  <c r="H3" i="2" s="1"/>
  <c r="G9" i="2"/>
  <c r="G17" i="2"/>
  <c r="G25" i="2"/>
  <c r="G33" i="2"/>
  <c r="G41" i="2"/>
  <c r="G49" i="2"/>
  <c r="G28" i="2"/>
  <c r="G44" i="2"/>
  <c r="G13" i="2"/>
  <c r="G37" i="2"/>
  <c r="G53" i="2"/>
  <c r="F11" i="1"/>
  <c r="G19" i="2"/>
  <c r="G35" i="2"/>
  <c r="G27" i="2"/>
  <c r="G10" i="2"/>
  <c r="G43" i="2"/>
  <c r="G51" i="2"/>
  <c r="G4" i="2"/>
  <c r="H5" i="2" s="1"/>
  <c r="G12" i="2"/>
  <c r="G20" i="2"/>
  <c r="G11" i="2"/>
  <c r="H4" i="2"/>
  <c r="G7" i="2"/>
  <c r="G15" i="2"/>
  <c r="G23" i="2"/>
  <c r="G31" i="2"/>
  <c r="G39" i="2"/>
  <c r="G47" i="2"/>
  <c r="G34" i="2"/>
  <c r="G42" i="2"/>
  <c r="G50" i="2"/>
  <c r="H2" i="2"/>
  <c r="G5" i="2"/>
  <c r="G18" i="2"/>
  <c r="G8" i="2"/>
  <c r="G16" i="2"/>
  <c r="G24" i="2"/>
  <c r="G32" i="2"/>
  <c r="G40" i="2"/>
  <c r="H13" i="2" l="1"/>
  <c r="H21" i="2"/>
  <c r="H6" i="2"/>
  <c r="H34" i="2"/>
  <c r="H37" i="2"/>
  <c r="H12" i="2"/>
  <c r="H29" i="2"/>
  <c r="H16" i="2"/>
  <c r="H44" i="2"/>
  <c r="H47" i="2"/>
  <c r="H53" i="2"/>
  <c r="H17" i="2"/>
  <c r="H8" i="2"/>
  <c r="H27" i="2"/>
  <c r="H43" i="2"/>
  <c r="H51" i="2"/>
  <c r="H45" i="2"/>
  <c r="H18" i="2"/>
  <c r="H36" i="2"/>
  <c r="H19" i="2"/>
  <c r="H35" i="2"/>
  <c r="H10" i="2"/>
  <c r="H31" i="2"/>
  <c r="H9" i="2"/>
  <c r="H46" i="2"/>
  <c r="H48" i="2"/>
  <c r="H11" i="2"/>
  <c r="H26" i="2"/>
  <c r="H23" i="2"/>
  <c r="H28" i="2"/>
  <c r="H49" i="2"/>
  <c r="H38" i="2"/>
  <c r="H40" i="2"/>
  <c r="H39" i="2"/>
  <c r="H15" i="2"/>
  <c r="H41" i="2"/>
  <c r="H30" i="2"/>
  <c r="H32" i="2"/>
  <c r="H50" i="2"/>
  <c r="H52" i="2"/>
  <c r="H20" i="2"/>
  <c r="H33" i="2"/>
  <c r="H22" i="2"/>
  <c r="H42" i="2"/>
  <c r="H25" i="2"/>
  <c r="H24" i="2"/>
  <c r="H14" i="2"/>
  <c r="H7" i="2"/>
</calcChain>
</file>

<file path=xl/sharedStrings.xml><?xml version="1.0" encoding="utf-8"?>
<sst xmlns="http://schemas.openxmlformats.org/spreadsheetml/2006/main" count="168" uniqueCount="66">
  <si>
    <t>FOURNITURE</t>
  </si>
  <si>
    <t>Article 8</t>
  </si>
  <si>
    <t>Montant FO</t>
  </si>
  <si>
    <t>Ajout de ligne automatique</t>
  </si>
  <si>
    <t>Description article</t>
  </si>
  <si>
    <t>Article acheté</t>
  </si>
  <si>
    <t>Article vendu</t>
  </si>
  <si>
    <t>TARIF FOURNISSEUR</t>
  </si>
  <si>
    <t>Chercher la lettre</t>
  </si>
  <si>
    <t>Fréquence</t>
  </si>
  <si>
    <t>La Valeur</t>
  </si>
  <si>
    <t>Article 1</t>
  </si>
  <si>
    <t>N</t>
  </si>
  <si>
    <t>Y</t>
  </si>
  <si>
    <t>Article 2</t>
  </si>
  <si>
    <t>Article 3</t>
  </si>
  <si>
    <t>Article 4</t>
  </si>
  <si>
    <t>Article 5</t>
  </si>
  <si>
    <t>Article 6</t>
  </si>
  <si>
    <t>Article 7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</si>
  <si>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</si>
  <si>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</si>
  <si>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</si>
  <si>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</si>
  <si>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</si>
  <si>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</si>
  <si>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</si>
  <si>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</si>
  <si>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</si>
  <si>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</si>
  <si>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</si>
  <si>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</si>
  <si>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</si>
  <si>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</si>
  <si>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</si>
  <si>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</si>
  <si>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</si>
  <si>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Tableau nécessaire pour un article et à décupler si l'on veut ajouter un article. Est-ce possible d'ajouter des articles autrement?</t>
  </si>
  <si>
    <t>Indiquer un mot clé et proposition déroulante avec les différentes références portant le mot clé</t>
  </si>
  <si>
    <t>Appareil 1</t>
  </si>
  <si>
    <t>Appareil 2</t>
  </si>
  <si>
    <t>Appareil 3</t>
  </si>
  <si>
    <t>Appareil 4</t>
  </si>
  <si>
    <t>Appareil 5</t>
  </si>
  <si>
    <t>Appareil 6</t>
  </si>
  <si>
    <t>Appareil 7</t>
  </si>
  <si>
    <t>Appareil 8</t>
  </si>
  <si>
    <t>Appareil 9</t>
  </si>
  <si>
    <t>Appareil 10</t>
  </si>
  <si>
    <t>Appareil 11</t>
  </si>
  <si>
    <t>Appareil 12</t>
  </si>
  <si>
    <t>Appareil 13</t>
  </si>
  <si>
    <t xml:space="preserve">Machine 1 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</si>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</sst>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Tahoma"/>
      <family val="2"/>
    </font>
    <font>
      <sz val="10"/>
      <color rgb="FF000000"/>
      <name val="Tahoma"/>
      <family val="2"/>
    </font>
    <font>
      <sz val="9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" fontId="2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6" borderId="0" xfId="0" applyFill="1"/>
    <xf numFmtId="0" fontId="4" fillId="6" borderId="0" xfId="0" applyFont="1" applyFill="1" applyAlignment="1">
      <alignment horizontal="center" wrapText="1"/>
    </xf>
    <xf numFmtId="0" fontId="0" fillId="7" borderId="0" xfId="0" applyFill="1" applyAlignment="1">
      <alignment horizontal="center" vertical="center" wrapText="1"/>
    </xf>
    <xf numFmtId="0" fontId="5" fillId="7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mie\Downloads\TEST%20-%20BASE%20ARTICLE%20AVEC%20TARI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"/>
      <sheetName val="Feuil2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01C8-F4BE-4A77-A44D-69123A84E3E9}">
  <dimension ref="A1:G11"/>
  <sheetViews>
    <sheetView workbookViewId="0">
      <selection activeCell="A3" sqref="A3:B3"/>
    </sheetView>
  </sheetViews>
  <sheetFormatPr baseColWidth="10" defaultRowHeight="14.5" x14ac:dyDescent="0.35"/>
  <cols>
    <col min="1" max="1" width="17.453125" customWidth="1"/>
    <col min="2" max="2" width="26.81640625" customWidth="1"/>
    <col min="5" max="5" width="13.1796875" customWidth="1"/>
    <col min="6" max="6" width="15.81640625" customWidth="1"/>
  </cols>
  <sheetData>
    <row r="1" spans="1:7" x14ac:dyDescent="0.35">
      <c r="A1" s="1"/>
      <c r="B1" s="1"/>
      <c r="C1" s="1"/>
      <c r="D1" s="1"/>
      <c r="E1" s="1"/>
      <c r="F1" s="1"/>
    </row>
    <row r="2" spans="1:7" ht="41.15" customHeight="1" x14ac:dyDescent="0.35">
      <c r="A2" s="1" t="s">
        <v>0</v>
      </c>
      <c r="B2" s="15" t="s">
        <v>38</v>
      </c>
      <c r="C2" s="1"/>
      <c r="D2" s="1"/>
      <c r="E2" s="1"/>
      <c r="F2" s="1"/>
    </row>
    <row r="3" spans="1:7" x14ac:dyDescent="0.35">
      <c r="A3" s="16"/>
      <c r="B3" s="16"/>
      <c r="C3" s="2"/>
      <c r="D3" s="3">
        <v>1</v>
      </c>
      <c r="E3" s="3" t="e">
        <f>VLOOKUP(CHIFFRAGE!A3,'BASE ARTICLE'!A:D,4,FALSE)</f>
        <v>#N/A</v>
      </c>
      <c r="F3" s="4" t="e">
        <f>D3*E3</f>
        <v>#N/A</v>
      </c>
    </row>
    <row r="4" spans="1:7" x14ac:dyDescent="0.35">
      <c r="A4" s="16"/>
      <c r="B4" s="16"/>
      <c r="C4" s="2"/>
      <c r="D4" s="3">
        <v>1</v>
      </c>
      <c r="E4" s="3" t="e">
        <f>VLOOKUP(CHIFFRAGE!A4,'BASE ARTICLE'!A:D,4,FALSE)</f>
        <v>#N/A</v>
      </c>
      <c r="F4" s="4" t="e">
        <f t="shared" ref="F4:F8" si="0">D4*E4</f>
        <v>#N/A</v>
      </c>
      <c r="G4" t="s">
        <v>3</v>
      </c>
    </row>
    <row r="5" spans="1:7" x14ac:dyDescent="0.35">
      <c r="A5" s="16"/>
      <c r="B5" s="16"/>
      <c r="C5" s="2"/>
      <c r="D5" s="3">
        <v>1</v>
      </c>
      <c r="E5" s="3" t="e">
        <f>VLOOKUP(CHIFFRAGE!A5,'BASE ARTICLE'!A:D,4,FALSE)</f>
        <v>#N/A</v>
      </c>
      <c r="F5" s="4" t="e">
        <f t="shared" si="0"/>
        <v>#N/A</v>
      </c>
    </row>
    <row r="6" spans="1:7" x14ac:dyDescent="0.35">
      <c r="A6" s="16"/>
      <c r="B6" s="16"/>
      <c r="C6" s="2"/>
      <c r="D6" s="3">
        <v>0</v>
      </c>
      <c r="E6" s="3" t="e">
        <f>VLOOKUP(CHIFFRAGE!A6,'BASE ARTICLE'!A:D,4,FALSE)</f>
        <v>#N/A</v>
      </c>
      <c r="F6" s="4" t="e">
        <f t="shared" si="0"/>
        <v>#N/A</v>
      </c>
    </row>
    <row r="7" spans="1:7" x14ac:dyDescent="0.35">
      <c r="A7" s="16"/>
      <c r="B7" s="16"/>
      <c r="C7" s="2"/>
      <c r="D7" s="3">
        <v>0</v>
      </c>
      <c r="E7" s="3" t="e">
        <f>VLOOKUP(CHIFFRAGE!A7,'BASE ARTICLE'!A:D,4,FALSE)</f>
        <v>#N/A</v>
      </c>
      <c r="F7" s="4" t="e">
        <f t="shared" si="0"/>
        <v>#N/A</v>
      </c>
    </row>
    <row r="8" spans="1:7" x14ac:dyDescent="0.35">
      <c r="A8" s="16"/>
      <c r="B8" s="16"/>
      <c r="C8" s="2"/>
      <c r="D8" s="3">
        <v>0</v>
      </c>
      <c r="E8" s="3" t="e">
        <f>VLOOKUP(CHIFFRAGE!A8,'BASE ARTICLE'!A:D,4,FALSE)</f>
        <v>#N/A</v>
      </c>
      <c r="F8" s="4" t="e">
        <f t="shared" si="0"/>
        <v>#N/A</v>
      </c>
    </row>
    <row r="9" spans="1:7" x14ac:dyDescent="0.35">
      <c r="A9" s="16"/>
      <c r="B9" s="16"/>
      <c r="C9" s="2"/>
      <c r="D9" s="3">
        <v>1</v>
      </c>
      <c r="E9" s="3" t="e">
        <f>VLOOKUP(CHIFFRAGE!A9,'BASE ARTICLE'!A:D,4,FALSE)</f>
        <v>#N/A</v>
      </c>
      <c r="F9" s="4" t="e">
        <f t="shared" ref="F9" si="1">D9*E9</f>
        <v>#N/A</v>
      </c>
    </row>
    <row r="10" spans="1:7" x14ac:dyDescent="0.35">
      <c r="A10" s="5"/>
      <c r="B10" s="5"/>
      <c r="C10" s="2"/>
      <c r="D10" s="3"/>
      <c r="E10" s="3"/>
      <c r="F10" s="6"/>
    </row>
    <row r="11" spans="1:7" x14ac:dyDescent="0.35">
      <c r="A11" s="7" t="s">
        <v>2</v>
      </c>
      <c r="B11" s="2"/>
      <c r="C11" s="2"/>
      <c r="D11" s="3"/>
      <c r="E11" s="3"/>
      <c r="F11" s="8" t="e">
        <f>SUM(F3:F8)</f>
        <v>#N/A</v>
      </c>
    </row>
  </sheetData>
  <mergeCells count="7">
    <mergeCell ref="A8:B8"/>
    <mergeCell ref="A9:B9"/>
    <mergeCell ref="A3:B3"/>
    <mergeCell ref="A4:B4"/>
    <mergeCell ref="A5:B5"/>
    <mergeCell ref="A6:B6"/>
    <mergeCell ref="A7:B7"/>
  </mergeCells>
  <phoneticPr fontId="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FD3E88-D8EE-4CB8-8BFC-5E25B6009DB7}">
          <x14:formula1>
            <xm:f>'BASE ARTICLE'!$H$1:$H$53</xm:f>
          </x14:formula1>
          <xm:sqref>A3:B9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68ED0-9B60-49B5-8877-5149AF9C5719}">
  <dimension ref="A1:I53"/>
  <sheetViews>
    <sheetView tabSelected="1" zoomScale="40" zoomScaleNormal="40" workbookViewId="0">
      <selection activeCell="H2" sqref="H2"/>
    </sheetView>
  </sheetViews>
  <sheetFormatPr baseColWidth="10" defaultRowHeight="14.5" x14ac:dyDescent="0.35"/>
  <cols>
    <col min="9" max="9" width="61.453125" customWidth="1"/>
  </cols>
  <sheetData>
    <row r="1" spans="1:9" ht="62.5" customHeight="1" x14ac:dyDescent="0.35">
      <c r="A1" s="9" t="s">
        <v>4</v>
      </c>
      <c r="B1" s="9" t="s">
        <v>5</v>
      </c>
      <c r="C1" s="9" t="s">
        <v>6</v>
      </c>
      <c r="D1" s="9" t="s">
        <v>7</v>
      </c>
      <c r="F1" s="10" t="s">
        <v>8</v>
      </c>
      <c r="G1" s="10" t="s">
        <v>9</v>
      </c>
      <c r="H1" s="10" t="s">
        <v>10</v>
      </c>
      <c r="I1" s="14" t="s">
        <v>37</v>
      </c>
    </row>
    <row r="2" spans="1:9" x14ac:dyDescent="0.35">
      <c r="A2" t="s">
        <v>11</v>
      </c>
      <c r="B2" s="11" t="s">
        <v>12</v>
      </c>
      <c r="C2" s="11" t="s">
        <v>13</v>
      </c>
      <c r="D2">
        <v>0</v>
      </c>
      <c r="F2" s="10">
        <f>IF(ISNUMBER(SEARCH([1]PRC!$A$3,A2,1)),1,"")</f>
        <v>1</v>
      </c>
      <c r="G2" s="10">
        <f>IF(F2&lt;&gt;"",COUNTIF(F$2:$F2,1),"")</f>
        <v>1</v>
      </c>
      <c r="H2" s="10" t="str">
        <f>IFERROR(INDEX(A:A,MATCH(ROW(G1),G:G,0)),1)</f>
        <v>Article 1</v>
      </c>
    </row>
    <row r="3" spans="1:9" x14ac:dyDescent="0.35">
      <c r="A3" s="12" t="s">
        <v>14</v>
      </c>
      <c r="B3" s="13" t="s">
        <v>13</v>
      </c>
      <c r="C3" s="13" t="s">
        <v>12</v>
      </c>
      <c r="D3" s="12">
        <v>1</v>
      </c>
      <c r="F3" s="10">
        <f>IF(ISNUMBER(SEARCH([1]PRC!$A$3,A3,1)),1,"")</f>
        <v>1</v>
      </c>
      <c r="G3" s="10">
        <f>IF(F3&lt;&gt;"",COUNTIF(F$2:$F3,1),"")</f>
        <v>2</v>
      </c>
      <c r="H3" s="10" t="str">
        <f t="shared" ref="H3:H53" si="0">IFERROR(INDEX(A:A,MATCH(ROW(G2),G:G,0)),1)</f>
        <v>Article 2</v>
      </c>
    </row>
    <row r="4" spans="1:9" x14ac:dyDescent="0.35">
      <c r="A4" t="s">
        <v>15</v>
      </c>
      <c r="B4" s="11" t="s">
        <v>13</v>
      </c>
      <c r="C4" s="11" t="s">
        <v>12</v>
      </c>
      <c r="D4">
        <v>1</v>
      </c>
      <c r="F4" s="10">
        <f>IF(ISNUMBER(SEARCH([1]PRC!$A$3,A4,1)),1,"")</f>
        <v>1</v>
      </c>
      <c r="G4" s="10">
        <f>IF(F4&lt;&gt;"",COUNTIF(F$2:$F4,1),"")</f>
        <v>3</v>
      </c>
      <c r="H4" s="10" t="str">
        <f t="shared" si="0"/>
        <v>Article 3</v>
      </c>
    </row>
    <row r="5" spans="1:9" x14ac:dyDescent="0.35">
      <c r="A5" s="12" t="s">
        <v>16</v>
      </c>
      <c r="B5" s="13" t="s">
        <v>13</v>
      </c>
      <c r="C5" s="13" t="s">
        <v>12</v>
      </c>
      <c r="D5" s="12">
        <v>1</v>
      </c>
      <c r="F5" s="10">
        <f>IF(ISNUMBER(SEARCH([1]PRC!$A$3,A5,1)),1,"")</f>
        <v>1</v>
      </c>
      <c r="G5" s="10">
        <f>IF(F5&lt;&gt;"",COUNTIF(F$2:$F5,1),"")</f>
        <v>4</v>
      </c>
      <c r="H5" s="10" t="str">
        <f t="shared" si="0"/>
        <v>Article 4</v>
      </c>
    </row>
    <row r="6" spans="1:9" x14ac:dyDescent="0.35">
      <c r="A6" t="s">
        <v>17</v>
      </c>
      <c r="B6" s="11" t="s">
        <v>13</v>
      </c>
      <c r="C6" s="11" t="s">
        <v>12</v>
      </c>
      <c r="D6">
        <v>5.9</v>
      </c>
      <c r="F6" s="10">
        <f>IF(ISNUMBER(SEARCH([1]PRC!$A$3,A6,1)),1,"")</f>
        <v>1</v>
      </c>
      <c r="G6" s="10">
        <f>IF(F6&lt;&gt;"",COUNTIF(F$2:$F6,1),"")</f>
        <v>5</v>
      </c>
      <c r="H6" s="10" t="str">
        <f t="shared" si="0"/>
        <v>Article 5</v>
      </c>
    </row>
    <row r="7" spans="1:9" x14ac:dyDescent="0.35">
      <c r="A7" s="12" t="s">
        <v>18</v>
      </c>
      <c r="B7" s="13" t="s">
        <v>13</v>
      </c>
      <c r="C7" s="13" t="s">
        <v>12</v>
      </c>
      <c r="D7" s="12">
        <v>10.16</v>
      </c>
      <c r="F7" s="10">
        <f>IF(ISNUMBER(SEARCH([1]PRC!$A$3,A7,1)),1,"")</f>
        <v>1</v>
      </c>
      <c r="G7" s="10">
        <f>IF(F7&lt;&gt;"",COUNTIF(F$2:$F7,1),"")</f>
        <v>6</v>
      </c>
      <c r="H7" s="10" t="str">
        <f t="shared" si="0"/>
        <v>Article 6</v>
      </c>
    </row>
    <row r="8" spans="1:9" x14ac:dyDescent="0.35">
      <c r="A8" t="s">
        <v>19</v>
      </c>
      <c r="B8" s="11" t="s">
        <v>13</v>
      </c>
      <c r="C8" s="11" t="s">
        <v>12</v>
      </c>
      <c r="D8">
        <v>13.42</v>
      </c>
      <c r="F8" s="10">
        <f>IF(ISNUMBER(SEARCH([1]PRC!$A$3,A8,1)),1,"")</f>
        <v>1</v>
      </c>
      <c r="G8" s="10">
        <f>IF(F8&lt;&gt;"",COUNTIF(F$2:$F8,1),"")</f>
        <v>7</v>
      </c>
      <c r="H8" s="10" t="str">
        <f t="shared" si="0"/>
        <v>Article 7</v>
      </c>
    </row>
    <row r="9" spans="1:9" x14ac:dyDescent="0.35">
      <c r="A9" s="12" t="s">
        <v>1</v>
      </c>
      <c r="B9" s="13" t="s">
        <v>13</v>
      </c>
      <c r="C9" s="13" t="s">
        <v>13</v>
      </c>
      <c r="D9" s="12">
        <v>375.5</v>
      </c>
      <c r="F9" s="10">
        <f>IF(ISNUMBER(SEARCH([1]PRC!$A$3,A9,1)),1,"")</f>
        <v>1</v>
      </c>
      <c r="G9" s="10">
        <f>IF(F9&lt;&gt;"",COUNTIF(F$2:$F9,1),"")</f>
        <v>8</v>
      </c>
      <c r="H9" s="10" t="str">
        <f t="shared" si="0"/>
        <v>Article 8</v>
      </c>
    </row>
    <row r="10" spans="1:9" x14ac:dyDescent="0.35">
      <c r="A10" t="s">
        <v>20</v>
      </c>
      <c r="B10" s="11" t="s">
        <v>13</v>
      </c>
      <c r="C10" s="11" t="s">
        <v>13</v>
      </c>
      <c r="D10">
        <v>413.03</v>
      </c>
      <c r="F10" s="10">
        <f>IF(ISNUMBER(SEARCH([1]PRC!$A$3,A10,1)),1,"")</f>
        <v>1</v>
      </c>
      <c r="G10" s="10">
        <f>IF(F10&lt;&gt;"",COUNTIF(F$2:$F10,1),"")</f>
        <v>9</v>
      </c>
      <c r="H10" s="10" t="str">
        <f t="shared" si="0"/>
        <v>Article 9</v>
      </c>
    </row>
    <row r="11" spans="1:9" x14ac:dyDescent="0.35">
      <c r="A11" s="12" t="s">
        <v>21</v>
      </c>
      <c r="B11" s="13" t="s">
        <v>13</v>
      </c>
      <c r="C11" s="13" t="s">
        <v>12</v>
      </c>
      <c r="D11" s="12">
        <v>17.3</v>
      </c>
      <c r="F11" s="10">
        <f>IF(ISNUMBER(SEARCH([1]PRC!$A$3,A11,1)),1,"")</f>
        <v>1</v>
      </c>
      <c r="G11" s="10">
        <f>IF(F11&lt;&gt;"",COUNTIF(F$2:$F11,1),"")</f>
        <v>10</v>
      </c>
      <c r="H11" s="10" t="str">
        <f t="shared" si="0"/>
        <v>Article 10</v>
      </c>
    </row>
    <row r="12" spans="1:9" x14ac:dyDescent="0.35">
      <c r="A12" t="s">
        <v>22</v>
      </c>
      <c r="B12" s="11" t="s">
        <v>13</v>
      </c>
      <c r="C12" s="11" t="s">
        <v>12</v>
      </c>
      <c r="D12">
        <v>9.3000000000000007</v>
      </c>
      <c r="F12" s="10">
        <f>IF(ISNUMBER(SEARCH([1]PRC!$A$3,A12,1)),1,"")</f>
        <v>1</v>
      </c>
      <c r="G12" s="10">
        <f>IF(F12&lt;&gt;"",COUNTIF(F$2:$F12,1),"")</f>
        <v>11</v>
      </c>
      <c r="H12" s="10" t="str">
        <f t="shared" si="0"/>
        <v>Article 11</v>
      </c>
    </row>
    <row r="13" spans="1:9" x14ac:dyDescent="0.35">
      <c r="A13" s="12" t="s">
        <v>23</v>
      </c>
      <c r="B13" s="13" t="s">
        <v>13</v>
      </c>
      <c r="C13" s="13" t="s">
        <v>12</v>
      </c>
      <c r="D13" s="12">
        <v>9.3000000000000007</v>
      </c>
      <c r="F13" s="10">
        <f>IF(ISNUMBER(SEARCH([1]PRC!$A$3,A13,1)),1,"")</f>
        <v>1</v>
      </c>
      <c r="G13" s="10">
        <f>IF(F13&lt;&gt;"",COUNTIF(F$2:$F13,1),"")</f>
        <v>12</v>
      </c>
      <c r="H13" s="10" t="str">
        <f t="shared" si="0"/>
        <v>Article 12</v>
      </c>
    </row>
    <row r="14" spans="1:9" x14ac:dyDescent="0.35">
      <c r="A14" t="s">
        <v>24</v>
      </c>
      <c r="B14" s="11" t="s">
        <v>13</v>
      </c>
      <c r="C14" s="11" t="s">
        <v>12</v>
      </c>
      <c r="D14">
        <v>9.5</v>
      </c>
      <c r="F14" s="10">
        <f>IF(ISNUMBER(SEARCH([1]PRC!$A$3,A14,1)),1,"")</f>
        <v>1</v>
      </c>
      <c r="G14" s="10">
        <f>IF(F14&lt;&gt;"",COUNTIF(F$2:$F14,1),"")</f>
        <v>13</v>
      </c>
      <c r="H14" s="10" t="str">
        <f t="shared" si="0"/>
        <v>Article 13</v>
      </c>
    </row>
    <row r="15" spans="1:9" x14ac:dyDescent="0.35">
      <c r="A15" s="12" t="s">
        <v>25</v>
      </c>
      <c r="B15" s="13" t="s">
        <v>13</v>
      </c>
      <c r="C15" s="13" t="s">
        <v>12</v>
      </c>
      <c r="D15" s="12">
        <v>17.3</v>
      </c>
      <c r="F15" s="10">
        <f>IF(ISNUMBER(SEARCH([1]PRC!$A$3,A15,1)),1,"")</f>
        <v>1</v>
      </c>
      <c r="G15" s="10">
        <f>IF(F15&lt;&gt;"",COUNTIF(F$2:$F15,1),"")</f>
        <v>14</v>
      </c>
      <c r="H15" s="10" t="str">
        <f t="shared" si="0"/>
        <v>Article 14</v>
      </c>
    </row>
    <row r="16" spans="1:9" x14ac:dyDescent="0.35">
      <c r="A16" t="s">
        <v>26</v>
      </c>
      <c r="B16" s="11" t="s">
        <v>13</v>
      </c>
      <c r="C16" s="11" t="s">
        <v>12</v>
      </c>
      <c r="D16">
        <v>962.02</v>
      </c>
      <c r="F16" s="10">
        <f>IF(ISNUMBER(SEARCH([1]PRC!$A$3,A16,1)),1,"")</f>
        <v>1</v>
      </c>
      <c r="G16" s="10">
        <f>IF(F16&lt;&gt;"",COUNTIF(F$2:$F16,1),"")</f>
        <v>15</v>
      </c>
      <c r="H16" s="10" t="str">
        <f t="shared" si="0"/>
        <v>Article 15</v>
      </c>
    </row>
    <row r="17" spans="1:8" x14ac:dyDescent="0.35">
      <c r="A17" s="12" t="s">
        <v>27</v>
      </c>
      <c r="B17" s="13" t="s">
        <v>13</v>
      </c>
      <c r="C17" s="13" t="s">
        <v>12</v>
      </c>
      <c r="D17" s="12">
        <v>2060</v>
      </c>
      <c r="F17" s="10">
        <f>IF(ISNUMBER(SEARCH([1]PRC!$A$3,A17,1)),1,"")</f>
        <v>1</v>
      </c>
      <c r="G17" s="10">
        <f>IF(F17&lt;&gt;"",COUNTIF(F$2:$F17,1),"")</f>
        <v>16</v>
      </c>
      <c r="H17" s="10" t="str">
        <f t="shared" si="0"/>
        <v>Article 16</v>
      </c>
    </row>
    <row r="18" spans="1:8" x14ac:dyDescent="0.35">
      <c r="A18" t="s">
        <v>28</v>
      </c>
      <c r="B18" s="11" t="s">
        <v>13</v>
      </c>
      <c r="C18" s="11" t="s">
        <v>12</v>
      </c>
      <c r="D18">
        <v>2750</v>
      </c>
      <c r="F18" s="10">
        <f>IF(ISNUMBER(SEARCH([1]PRC!$A$3,A18,1)),1,"")</f>
        <v>1</v>
      </c>
      <c r="G18" s="10">
        <f>IF(F18&lt;&gt;"",COUNTIF(F$2:$F18,1),"")</f>
        <v>17</v>
      </c>
      <c r="H18" s="10" t="str">
        <f t="shared" si="0"/>
        <v>Article 17</v>
      </c>
    </row>
    <row r="19" spans="1:8" x14ac:dyDescent="0.35">
      <c r="A19" s="12" t="s">
        <v>29</v>
      </c>
      <c r="B19" s="13" t="s">
        <v>13</v>
      </c>
      <c r="C19" s="13" t="s">
        <v>13</v>
      </c>
      <c r="D19" s="12">
        <v>10.3</v>
      </c>
      <c r="F19" s="10">
        <f>IF(ISNUMBER(SEARCH([1]PRC!$A$3,A19,1)),1,"")</f>
        <v>1</v>
      </c>
      <c r="G19" s="10">
        <f>IF(F19&lt;&gt;"",COUNTIF(F$2:$F19,1),"")</f>
        <v>18</v>
      </c>
      <c r="H19" s="10" t="str">
        <f t="shared" si="0"/>
        <v>Article 18</v>
      </c>
    </row>
    <row r="20" spans="1:8" x14ac:dyDescent="0.35">
      <c r="A20" t="s">
        <v>30</v>
      </c>
      <c r="B20" s="11" t="s">
        <v>13</v>
      </c>
      <c r="C20" s="11" t="s">
        <v>13</v>
      </c>
      <c r="D20">
        <v>2.95</v>
      </c>
      <c r="F20" s="10">
        <f>IF(ISNUMBER(SEARCH([1]PRC!$A$3,A20,1)),1,"")</f>
        <v>1</v>
      </c>
      <c r="G20" s="10">
        <f>IF(F20&lt;&gt;"",COUNTIF(F$2:$F20,1),"")</f>
        <v>19</v>
      </c>
      <c r="H20" s="10" t="str">
        <f t="shared" si="0"/>
        <v>Article 19</v>
      </c>
    </row>
    <row r="21" spans="1:8" x14ac:dyDescent="0.35">
      <c r="A21" s="12" t="s">
        <v>31</v>
      </c>
      <c r="B21" s="13" t="s">
        <v>13</v>
      </c>
      <c r="C21" s="13" t="s">
        <v>13</v>
      </c>
      <c r="D21" s="12">
        <v>12.55</v>
      </c>
      <c r="F21" s="10">
        <f>IF(ISNUMBER(SEARCH([1]PRC!$A$3,A21,1)),1,"")</f>
        <v>1</v>
      </c>
      <c r="G21" s="10">
        <f>IF(F21&lt;&gt;"",COUNTIF(F$2:$F21,1),"")</f>
        <v>20</v>
      </c>
      <c r="H21" s="10" t="str">
        <f t="shared" si="0"/>
        <v>Article 20</v>
      </c>
    </row>
    <row r="22" spans="1:8" x14ac:dyDescent="0.35">
      <c r="A22" t="s">
        <v>32</v>
      </c>
      <c r="B22" s="11" t="s">
        <v>13</v>
      </c>
      <c r="C22" s="11" t="s">
        <v>13</v>
      </c>
      <c r="D22">
        <v>6.09</v>
      </c>
      <c r="F22" s="10">
        <f>IF(ISNUMBER(SEARCH([1]PRC!$A$3,A22,1)),1,"")</f>
        <v>1</v>
      </c>
      <c r="G22" s="10">
        <f>IF(F22&lt;&gt;"",COUNTIF(F$2:$F22,1),"")</f>
        <v>21</v>
      </c>
      <c r="H22" s="10" t="str">
        <f t="shared" si="0"/>
        <v>Article 21</v>
      </c>
    </row>
    <row r="23" spans="1:8" x14ac:dyDescent="0.35">
      <c r="A23" s="12" t="s">
        <v>33</v>
      </c>
      <c r="B23" s="13" t="s">
        <v>13</v>
      </c>
      <c r="C23" s="13" t="s">
        <v>13</v>
      </c>
      <c r="D23" s="13">
        <v>8.08</v>
      </c>
      <c r="F23" s="10">
        <f>IF(ISNUMBER(SEARCH([1]PRC!$A$3,A23,1)),1,"")</f>
        <v>1</v>
      </c>
      <c r="G23" s="10">
        <f>IF(F23&lt;&gt;"",COUNTIF(F$2:$F23,1),"")</f>
        <v>22</v>
      </c>
      <c r="H23" s="10" t="str">
        <f t="shared" si="0"/>
        <v>Article 22</v>
      </c>
    </row>
    <row r="24" spans="1:8" x14ac:dyDescent="0.35">
      <c r="A24" t="s">
        <v>34</v>
      </c>
      <c r="B24" s="11" t="s">
        <v>13</v>
      </c>
      <c r="C24" s="11" t="s">
        <v>13</v>
      </c>
      <c r="D24" s="11">
        <v>19.73</v>
      </c>
      <c r="F24" s="10">
        <f>IF(ISNUMBER(SEARCH([1]PRC!$A$3,A24,1)),1,"")</f>
        <v>1</v>
      </c>
      <c r="G24" s="10">
        <f>IF(F24&lt;&gt;"",COUNTIF(F$2:$F24,1),"")</f>
        <v>23</v>
      </c>
      <c r="H24" s="10" t="str">
        <f t="shared" si="0"/>
        <v>Article 23</v>
      </c>
    </row>
    <row r="25" spans="1:8" x14ac:dyDescent="0.35">
      <c r="A25" s="12" t="s">
        <v>35</v>
      </c>
      <c r="B25" s="13" t="s">
        <v>13</v>
      </c>
      <c r="C25" s="13" t="s">
        <v>13</v>
      </c>
      <c r="D25" s="13">
        <v>16.46</v>
      </c>
      <c r="F25" s="10">
        <f>IF(ISNUMBER(SEARCH([1]PRC!$A$3,A25,1)),1,"")</f>
        <v>1</v>
      </c>
      <c r="G25" s="10">
        <f>IF(F25&lt;&gt;"",COUNTIF(F$2:$F25,1),"")</f>
        <v>24</v>
      </c>
      <c r="H25" s="10" t="str">
        <f t="shared" si="0"/>
        <v>Article 24</v>
      </c>
    </row>
    <row r="26" spans="1:8" x14ac:dyDescent="0.35">
      <c r="A26" t="s">
        <v>36</v>
      </c>
      <c r="B26" s="11" t="s">
        <v>13</v>
      </c>
      <c r="C26" s="11" t="s">
        <v>13</v>
      </c>
      <c r="D26" s="11">
        <v>15.74</v>
      </c>
      <c r="F26" s="10">
        <f>IF(ISNUMBER(SEARCH([1]PRC!$A$3,A26,1)),1,"")</f>
        <v>1</v>
      </c>
      <c r="G26" s="10">
        <f>IF(F26&lt;&gt;"",COUNTIF(F$2:$F26,1),"")</f>
        <v>25</v>
      </c>
      <c r="H26" s="10" t="str">
        <f t="shared" si="0"/>
        <v>Article 25</v>
      </c>
    </row>
    <row r="27" spans="1:8" x14ac:dyDescent="0.35">
      <c r="A27" s="12" t="s">
        <v>39</v>
      </c>
      <c r="B27" s="13" t="s">
        <v>13</v>
      </c>
      <c r="C27" s="13" t="s">
        <v>13</v>
      </c>
      <c r="D27" s="12">
        <v>16.420000000000002</v>
      </c>
      <c r="F27" s="10">
        <f>IF(ISNUMBER(SEARCH([1]PRC!$A$3,A27,1)),1,"")</f>
        <v>1</v>
      </c>
      <c r="G27" s="10">
        <f>IF(F27&lt;&gt;"",COUNTIF(F$2:$F27,1),"")</f>
        <v>26</v>
      </c>
      <c r="H27" s="10" t="str">
        <f t="shared" si="0"/>
        <v>Appareil 1</v>
      </c>
    </row>
    <row r="28" spans="1:8" x14ac:dyDescent="0.35">
      <c r="A28" t="s">
        <v>40</v>
      </c>
      <c r="B28" s="11" t="s">
        <v>13</v>
      </c>
      <c r="C28" s="11" t="s">
        <v>13</v>
      </c>
      <c r="D28">
        <v>5.75</v>
      </c>
      <c r="F28" s="10">
        <f>IF(ISNUMBER(SEARCH([1]PRC!$A$3,A28,1)),1,"")</f>
        <v>1</v>
      </c>
      <c r="G28" s="10">
        <f>IF(F28&lt;&gt;"",COUNTIF(F$2:$F28,1),"")</f>
        <v>27</v>
      </c>
      <c r="H28" s="10" t="str">
        <f t="shared" si="0"/>
        <v>Appareil 2</v>
      </c>
    </row>
    <row r="29" spans="1:8" x14ac:dyDescent="0.35">
      <c r="A29" s="12" t="s">
        <v>41</v>
      </c>
      <c r="B29" s="13" t="s">
        <v>13</v>
      </c>
      <c r="C29" s="13" t="s">
        <v>13</v>
      </c>
      <c r="D29" s="12">
        <v>2.09</v>
      </c>
      <c r="F29" s="10">
        <f>IF(ISNUMBER(SEARCH([1]PRC!$A$3,A29,1)),1,"")</f>
        <v>1</v>
      </c>
      <c r="G29" s="10">
        <f>IF(F29&lt;&gt;"",COUNTIF(F$2:$F29,1),"")</f>
        <v>28</v>
      </c>
      <c r="H29" s="10" t="str">
        <f t="shared" si="0"/>
        <v>Appareil 3</v>
      </c>
    </row>
    <row r="30" spans="1:8" x14ac:dyDescent="0.35">
      <c r="A30" t="s">
        <v>42</v>
      </c>
      <c r="B30" s="11" t="s">
        <v>13</v>
      </c>
      <c r="C30" s="11" t="s">
        <v>13</v>
      </c>
      <c r="D30">
        <v>2.09</v>
      </c>
      <c r="F30" s="10">
        <f>IF(ISNUMBER(SEARCH([1]PRC!$A$3,A30,1)),1,"")</f>
        <v>1</v>
      </c>
      <c r="G30" s="10">
        <f>IF(F30&lt;&gt;"",COUNTIF(F$2:$F30,1),"")</f>
        <v>29</v>
      </c>
      <c r="H30" s="10" t="str">
        <f t="shared" si="0"/>
        <v>Appareil 4</v>
      </c>
    </row>
    <row r="31" spans="1:8" x14ac:dyDescent="0.35">
      <c r="A31" s="12" t="s">
        <v>43</v>
      </c>
      <c r="B31" s="13" t="s">
        <v>13</v>
      </c>
      <c r="C31" s="13" t="s">
        <v>12</v>
      </c>
      <c r="D31" s="12">
        <v>38</v>
      </c>
      <c r="F31" s="10">
        <f>IF(ISNUMBER(SEARCH([1]PRC!$A$3,A31,1)),1,"")</f>
        <v>1</v>
      </c>
      <c r="G31" s="10">
        <f>IF(F31&lt;&gt;"",COUNTIF(F$2:$F31,1),"")</f>
        <v>30</v>
      </c>
      <c r="H31" s="10" t="str">
        <f t="shared" si="0"/>
        <v>Appareil 5</v>
      </c>
    </row>
    <row r="32" spans="1:8" x14ac:dyDescent="0.35">
      <c r="A32" t="s">
        <v>44</v>
      </c>
      <c r="B32" s="11" t="s">
        <v>13</v>
      </c>
      <c r="C32" s="11" t="s">
        <v>12</v>
      </c>
      <c r="D32">
        <v>0.59499999999999997</v>
      </c>
      <c r="F32" s="10">
        <f>IF(ISNUMBER(SEARCH([1]PRC!$A$3,A32,1)),1,"")</f>
        <v>1</v>
      </c>
      <c r="G32" s="10">
        <f>IF(F32&lt;&gt;"",COUNTIF(F$2:$F32,1),"")</f>
        <v>31</v>
      </c>
      <c r="H32" s="10" t="str">
        <f t="shared" si="0"/>
        <v>Appareil 6</v>
      </c>
    </row>
    <row r="33" spans="1:8" x14ac:dyDescent="0.35">
      <c r="A33" s="12" t="s">
        <v>45</v>
      </c>
      <c r="B33" s="13" t="s">
        <v>13</v>
      </c>
      <c r="C33" s="13" t="s">
        <v>12</v>
      </c>
      <c r="D33" s="12">
        <v>0.48</v>
      </c>
      <c r="F33" s="10">
        <f>IF(ISNUMBER(SEARCH([1]PRC!$A$3,A33,1)),1,"")</f>
        <v>1</v>
      </c>
      <c r="G33" s="10">
        <f>IF(F33&lt;&gt;"",COUNTIF(F$2:$F33,1),"")</f>
        <v>32</v>
      </c>
      <c r="H33" s="10" t="str">
        <f t="shared" si="0"/>
        <v>Appareil 7</v>
      </c>
    </row>
    <row r="34" spans="1:8" x14ac:dyDescent="0.35">
      <c r="A34" t="s">
        <v>46</v>
      </c>
      <c r="B34" s="11" t="s">
        <v>13</v>
      </c>
      <c r="C34" s="11" t="s">
        <v>12</v>
      </c>
      <c r="D34">
        <v>70.73</v>
      </c>
      <c r="F34" s="10">
        <f>IF(ISNUMBER(SEARCH([1]PRC!$A$3,A34,1)),1,"")</f>
        <v>1</v>
      </c>
      <c r="G34" s="10">
        <f>IF(F34&lt;&gt;"",COUNTIF(F$2:$F34,1),"")</f>
        <v>33</v>
      </c>
      <c r="H34" s="10" t="str">
        <f t="shared" si="0"/>
        <v>Appareil 8</v>
      </c>
    </row>
    <row r="35" spans="1:8" x14ac:dyDescent="0.35">
      <c r="A35" s="12" t="s">
        <v>47</v>
      </c>
      <c r="B35" s="13" t="s">
        <v>13</v>
      </c>
      <c r="C35" s="13" t="s">
        <v>12</v>
      </c>
      <c r="D35" s="12">
        <v>15.5</v>
      </c>
      <c r="F35" s="10">
        <f>IF(ISNUMBER(SEARCH([1]PRC!$A$3,A35,1)),1,"")</f>
        <v>1</v>
      </c>
      <c r="G35" s="10">
        <f>IF(F35&lt;&gt;"",COUNTIF(F$2:$F35,1),"")</f>
        <v>34</v>
      </c>
      <c r="H35" s="10" t="str">
        <f t="shared" si="0"/>
        <v>Appareil 9</v>
      </c>
    </row>
    <row r="36" spans="1:8" x14ac:dyDescent="0.35">
      <c r="A36" t="s">
        <v>48</v>
      </c>
      <c r="B36" s="11" t="s">
        <v>13</v>
      </c>
      <c r="C36" s="11" t="s">
        <v>13</v>
      </c>
      <c r="D36">
        <v>4.6900000000000004</v>
      </c>
      <c r="F36" s="10">
        <f>IF(ISNUMBER(SEARCH([1]PRC!$A$3,A36,1)),1,"")</f>
        <v>1</v>
      </c>
      <c r="G36" s="10">
        <f>IF(F36&lt;&gt;"",COUNTIF(F$2:$F36,1),"")</f>
        <v>35</v>
      </c>
      <c r="H36" s="10" t="str">
        <f t="shared" si="0"/>
        <v>Appareil 10</v>
      </c>
    </row>
    <row r="37" spans="1:8" x14ac:dyDescent="0.35">
      <c r="A37" s="12" t="s">
        <v>49</v>
      </c>
      <c r="B37" s="13" t="s">
        <v>13</v>
      </c>
      <c r="C37" s="13" t="s">
        <v>12</v>
      </c>
      <c r="D37" s="12">
        <v>222.77</v>
      </c>
      <c r="F37" s="10">
        <f>IF(ISNUMBER(SEARCH([1]PRC!$A$3,A37,1)),1,"")</f>
        <v>1</v>
      </c>
      <c r="G37" s="10">
        <f>IF(F37&lt;&gt;"",COUNTIF(F$2:$F37,1),"")</f>
        <v>36</v>
      </c>
      <c r="H37" s="10" t="str">
        <f t="shared" si="0"/>
        <v>Appareil 11</v>
      </c>
    </row>
    <row r="38" spans="1:8" x14ac:dyDescent="0.35">
      <c r="A38" t="s">
        <v>50</v>
      </c>
      <c r="B38" s="11" t="s">
        <v>13</v>
      </c>
      <c r="C38" s="11" t="s">
        <v>12</v>
      </c>
      <c r="D38">
        <v>16700</v>
      </c>
      <c r="F38" s="10">
        <f>IF(ISNUMBER(SEARCH([1]PRC!$A$3,A38,1)),1,"")</f>
        <v>1</v>
      </c>
      <c r="G38" s="10">
        <f>IF(F38&lt;&gt;"",COUNTIF(F$2:$F38,1),"")</f>
        <v>37</v>
      </c>
      <c r="H38" s="10" t="str">
        <f t="shared" si="0"/>
        <v>Appareil 12</v>
      </c>
    </row>
    <row r="39" spans="1:8" x14ac:dyDescent="0.35">
      <c r="A39" s="12" t="s">
        <v>51</v>
      </c>
      <c r="B39" s="13" t="s">
        <v>13</v>
      </c>
      <c r="C39" s="13" t="s">
        <v>12</v>
      </c>
      <c r="D39" s="12">
        <v>5.78</v>
      </c>
      <c r="F39" s="10">
        <f>IF(ISNUMBER(SEARCH([1]PRC!$A$3,A39,1)),1,"")</f>
        <v>1</v>
      </c>
      <c r="G39" s="10">
        <f>IF(F39&lt;&gt;"",COUNTIF(F$2:$F39,1),"")</f>
        <v>38</v>
      </c>
      <c r="H39" s="10" t="str">
        <f t="shared" si="0"/>
        <v>Appareil 13</v>
      </c>
    </row>
    <row r="40" spans="1:8" x14ac:dyDescent="0.35">
      <c r="A40" t="s">
        <v>52</v>
      </c>
      <c r="B40" s="11" t="s">
        <v>13</v>
      </c>
      <c r="C40" s="11" t="s">
        <v>13</v>
      </c>
      <c r="D40">
        <v>33.5</v>
      </c>
      <c r="F40" s="10">
        <f>IF(ISNUMBER(SEARCH([1]PRC!$A$3,A40,1)),1,"")</f>
        <v>1</v>
      </c>
      <c r="G40" s="10">
        <f>IF(F40&lt;&gt;"",COUNTIF(F$2:$F40,1),"")</f>
        <v>39</v>
      </c>
      <c r="H40" s="10" t="str">
        <f t="shared" si="0"/>
        <v xml:space="preserve">Machine 1 </v>
      </c>
    </row>
    <row r="41" spans="1:8" x14ac:dyDescent="0.35">
      <c r="A41" t="s">
        <v>53</v>
      </c>
      <c r="B41" s="13" t="s">
        <v>13</v>
      </c>
      <c r="C41" s="13" t="s">
        <v>12</v>
      </c>
      <c r="D41" s="12">
        <v>441</v>
      </c>
      <c r="F41" s="10">
        <f>IF(ISNUMBER(SEARCH([1]PRC!$A$3,A41,1)),1,"")</f>
        <v>1</v>
      </c>
      <c r="G41" s="10">
        <f>IF(F41&lt;&gt;"",COUNTIF(F$2:$F41,1),"")</f>
        <v>40</v>
      </c>
      <c r="H41" s="10" t="str">
        <f t="shared" si="0"/>
        <v>Machine 2</v>
      </c>
    </row>
    <row r="42" spans="1:8" x14ac:dyDescent="0.35">
      <c r="A42" t="s">
        <v>54</v>
      </c>
      <c r="B42" s="11" t="s">
        <v>13</v>
      </c>
      <c r="C42" s="11" t="s">
        <v>13</v>
      </c>
      <c r="D42">
        <v>2416</v>
      </c>
      <c r="F42" s="10">
        <f>IF(ISNUMBER(SEARCH([1]PRC!$A$3,A42,1)),1,"")</f>
        <v>1</v>
      </c>
      <c r="G42" s="10">
        <f>IF(F42&lt;&gt;"",COUNTIF(F$2:$F42,1),"")</f>
        <v>41</v>
      </c>
      <c r="H42" s="10" t="str">
        <f t="shared" si="0"/>
        <v>Machine 3</v>
      </c>
    </row>
    <row r="43" spans="1:8" x14ac:dyDescent="0.35">
      <c r="A43" t="s">
        <v>55</v>
      </c>
      <c r="B43" s="13" t="s">
        <v>13</v>
      </c>
      <c r="C43" s="13" t="s">
        <v>13</v>
      </c>
      <c r="D43" s="12">
        <v>2831</v>
      </c>
      <c r="F43" s="10">
        <f>IF(ISNUMBER(SEARCH([1]PRC!$A$3,A43,1)),1,"")</f>
        <v>1</v>
      </c>
      <c r="G43" s="10">
        <f>IF(F43&lt;&gt;"",COUNTIF(F$2:$F43,1),"")</f>
        <v>42</v>
      </c>
      <c r="H43" s="10" t="str">
        <f t="shared" si="0"/>
        <v>Machine 4</v>
      </c>
    </row>
    <row r="44" spans="1:8" x14ac:dyDescent="0.35">
      <c r="A44" t="s">
        <v>56</v>
      </c>
      <c r="B44" s="11" t="s">
        <v>13</v>
      </c>
      <c r="C44" s="11" t="s">
        <v>13</v>
      </c>
      <c r="D44">
        <v>1260</v>
      </c>
      <c r="F44" s="10">
        <f>IF(ISNUMBER(SEARCH([1]PRC!$A$3,A44,1)),1,"")</f>
        <v>1</v>
      </c>
      <c r="G44" s="10">
        <f>IF(F44&lt;&gt;"",COUNTIF(F$2:$F44,1),"")</f>
        <v>43</v>
      </c>
      <c r="H44" s="10" t="str">
        <f t="shared" si="0"/>
        <v>Machine 5</v>
      </c>
    </row>
    <row r="45" spans="1:8" x14ac:dyDescent="0.35">
      <c r="A45" t="s">
        <v>57</v>
      </c>
      <c r="B45" s="13" t="s">
        <v>13</v>
      </c>
      <c r="C45" s="13" t="s">
        <v>13</v>
      </c>
      <c r="D45" s="12">
        <v>2867</v>
      </c>
      <c r="F45" s="10">
        <f>IF(ISNUMBER(SEARCH([1]PRC!$A$3,A45,1)),1,"")</f>
        <v>1</v>
      </c>
      <c r="G45" s="10">
        <f>IF(F45&lt;&gt;"",COUNTIF(F$2:$F45,1),"")</f>
        <v>44</v>
      </c>
      <c r="H45" s="10" t="str">
        <f t="shared" si="0"/>
        <v>Machine 6</v>
      </c>
    </row>
    <row r="46" spans="1:8" x14ac:dyDescent="0.35">
      <c r="A46" t="s">
        <v>58</v>
      </c>
      <c r="B46" s="11" t="s">
        <v>13</v>
      </c>
      <c r="C46" s="11" t="s">
        <v>13</v>
      </c>
      <c r="D46">
        <v>2957</v>
      </c>
      <c r="F46" s="10">
        <f>IF(ISNUMBER(SEARCH([1]PRC!$A$3,A46,1)),1,"")</f>
        <v>1</v>
      </c>
      <c r="G46" s="10">
        <f>IF(F46&lt;&gt;"",COUNTIF(F$2:$F46,1),"")</f>
        <v>45</v>
      </c>
      <c r="H46" s="10" t="str">
        <f t="shared" si="0"/>
        <v>Machine 7</v>
      </c>
    </row>
    <row r="47" spans="1:8" x14ac:dyDescent="0.35">
      <c r="A47" t="s">
        <v>59</v>
      </c>
      <c r="B47" s="13" t="s">
        <v>13</v>
      </c>
      <c r="C47" s="13" t="s">
        <v>13</v>
      </c>
      <c r="D47" s="12">
        <v>1388</v>
      </c>
      <c r="F47" s="10">
        <f>IF(ISNUMBER(SEARCH([1]PRC!$A$3,A47,1)),1,"")</f>
        <v>1</v>
      </c>
      <c r="G47" s="10">
        <f>IF(F47&lt;&gt;"",COUNTIF(F$2:$F47,1),"")</f>
        <v>46</v>
      </c>
      <c r="H47" s="10" t="str">
        <f t="shared" si="0"/>
        <v>Machine 8</v>
      </c>
    </row>
    <row r="48" spans="1:8" x14ac:dyDescent="0.35">
      <c r="A48" t="s">
        <v>60</v>
      </c>
      <c r="B48" s="11" t="s">
        <v>13</v>
      </c>
      <c r="C48" s="11" t="s">
        <v>13</v>
      </c>
      <c r="D48">
        <v>3403</v>
      </c>
      <c r="F48" s="10">
        <f>IF(ISNUMBER(SEARCH([1]PRC!$A$3,A48,1)),1,"")</f>
        <v>1</v>
      </c>
      <c r="G48" s="10">
        <f>IF(F48&lt;&gt;"",COUNTIF(F$2:$F48,1),"")</f>
        <v>47</v>
      </c>
      <c r="H48" s="10" t="str">
        <f t="shared" si="0"/>
        <v>Machine 9</v>
      </c>
    </row>
    <row r="49" spans="1:8" x14ac:dyDescent="0.35">
      <c r="A49" t="s">
        <v>61</v>
      </c>
      <c r="B49" s="13" t="s">
        <v>13</v>
      </c>
      <c r="C49" s="13" t="s">
        <v>13</v>
      </c>
      <c r="D49" s="12">
        <v>1608</v>
      </c>
      <c r="F49" s="10">
        <f>IF(ISNUMBER(SEARCH([1]PRC!$A$3,A49,1)),1,"")</f>
        <v>1</v>
      </c>
      <c r="G49" s="10">
        <f>IF(F49&lt;&gt;"",COUNTIF(F$2:$F49,1),"")</f>
        <v>48</v>
      </c>
      <c r="H49" s="10" t="str">
        <f t="shared" si="0"/>
        <v>Machine 10</v>
      </c>
    </row>
    <row r="50" spans="1:8" x14ac:dyDescent="0.35">
      <c r="A50" t="s">
        <v>62</v>
      </c>
      <c r="B50" s="11" t="s">
        <v>13</v>
      </c>
      <c r="C50" s="11" t="s">
        <v>13</v>
      </c>
      <c r="D50">
        <v>1851</v>
      </c>
      <c r="F50" s="10">
        <f>IF(ISNUMBER(SEARCH([1]PRC!$A$3,A50,1)),1,"")</f>
        <v>1</v>
      </c>
      <c r="G50" s="10">
        <f>IF(F50&lt;&gt;"",COUNTIF(F$2:$F50,1),"")</f>
        <v>49</v>
      </c>
      <c r="H50" s="10" t="str">
        <f t="shared" si="0"/>
        <v>Machine 11</v>
      </c>
    </row>
    <row r="51" spans="1:8" x14ac:dyDescent="0.35">
      <c r="A51" t="s">
        <v>63</v>
      </c>
      <c r="B51" s="13" t="s">
        <v>13</v>
      </c>
      <c r="C51" s="13" t="s">
        <v>13</v>
      </c>
      <c r="D51" s="12">
        <v>2015</v>
      </c>
      <c r="F51" s="10">
        <f>IF(ISNUMBER(SEARCH([1]PRC!$A$3,A51,1)),1,"")</f>
        <v>1</v>
      </c>
      <c r="G51" s="10">
        <f>IF(F51&lt;&gt;"",COUNTIF(F$2:$F51,1),"")</f>
        <v>50</v>
      </c>
      <c r="H51" s="10" t="str">
        <f t="shared" si="0"/>
        <v>Machine 12</v>
      </c>
    </row>
    <row r="52" spans="1:8" x14ac:dyDescent="0.35">
      <c r="A52" t="s">
        <v>64</v>
      </c>
      <c r="B52" s="11" t="s">
        <v>13</v>
      </c>
      <c r="C52" s="11" t="s">
        <v>13</v>
      </c>
      <c r="D52">
        <v>2341</v>
      </c>
      <c r="F52" s="10">
        <f>IF(ISNUMBER(SEARCH([1]PRC!$A$3,A52,1)),1,"")</f>
        <v>1</v>
      </c>
      <c r="G52" s="10">
        <f>IF(F52&lt;&gt;"",COUNTIF(F$2:$F52,1),"")</f>
        <v>51</v>
      </c>
      <c r="H52" s="10" t="str">
        <f t="shared" si="0"/>
        <v>Machine 13</v>
      </c>
    </row>
    <row r="53" spans="1:8" x14ac:dyDescent="0.35">
      <c r="A53" t="s">
        <v>65</v>
      </c>
      <c r="B53" s="13" t="s">
        <v>13</v>
      </c>
      <c r="C53" s="13" t="s">
        <v>13</v>
      </c>
      <c r="D53" s="12">
        <v>507</v>
      </c>
      <c r="F53" s="10">
        <f>IF(ISNUMBER(SEARCH([1]PRC!$A$3,A53,1)),1,"")</f>
        <v>1</v>
      </c>
      <c r="G53" s="10">
        <f>IF(F53&lt;&gt;"",COUNTIF(F$2:$F53,1),"")</f>
        <v>52</v>
      </c>
      <c r="H53" s="10" t="str">
        <f t="shared" si="0"/>
        <v>Machine 14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CHIFFRAGE</vt:lpstr>
      <vt:lpstr>BASE 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REGOST</dc:creator>
  <cp:lastModifiedBy>Damien REGOST</cp:lastModifiedBy>
  <dcterms:created xsi:type="dcterms:W3CDTF">2022-04-18T20:56:11Z</dcterms:created>
  <dcterms:modified xsi:type="dcterms:W3CDTF">2022-04-19T09:47:42Z</dcterms:modified>
</cp:coreProperties>
</file>