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ectrolys.NET\Desktop\"/>
    </mc:Choice>
  </mc:AlternateContent>
  <xr:revisionPtr revIDLastSave="0" documentId="8_{586397A7-B35E-4C38-9FCD-1C74E7318EB5}" xr6:coauthVersionLast="47" xr6:coauthVersionMax="47" xr10:uidLastSave="{00000000-0000-0000-0000-000000000000}"/>
  <bookViews>
    <workbookView xWindow="8280" yWindow="990" windowWidth="26310" windowHeight="14040" xr2:uid="{6ED7987E-0DB4-4C81-836D-32FC8DB53E4A}"/>
  </bookViews>
  <sheets>
    <sheet name="calendrier" sheetId="1" r:id="rId1"/>
    <sheet name="Feuil2" sheetId="2" r:id="rId2"/>
  </sheets>
  <definedNames>
    <definedName name="CONGE">clécongé</definedName>
    <definedName name="MALADIE">clémaladie</definedName>
    <definedName name="RECUPERATION">clérécup</definedName>
    <definedName name="RTT">clértt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4" i="1" l="1"/>
  <c r="N24" i="1"/>
  <c r="J24" i="1"/>
  <c r="F24" i="1"/>
  <c r="B24" i="1"/>
  <c r="F22" i="1"/>
  <c r="J22" i="1"/>
  <c r="N22" i="1"/>
  <c r="R22" i="1"/>
  <c r="R20" i="1"/>
  <c r="N20" i="1"/>
  <c r="J20" i="1"/>
  <c r="B20" i="1"/>
  <c r="F20" i="1"/>
  <c r="R18" i="1"/>
  <c r="N18" i="1"/>
  <c r="J18" i="1"/>
  <c r="F18" i="1"/>
  <c r="R16" i="1"/>
  <c r="N16" i="1"/>
  <c r="J16" i="1"/>
  <c r="F16" i="1"/>
  <c r="B22" i="1"/>
  <c r="B16" i="1"/>
  <c r="B18" i="1"/>
  <c r="E3" i="1"/>
  <c r="C10" i="2"/>
  <c r="C9" i="2"/>
  <c r="C8" i="2"/>
  <c r="C5" i="2"/>
  <c r="C22" i="2"/>
  <c r="C25" i="2"/>
  <c r="C26" i="2"/>
  <c r="C27" i="2"/>
  <c r="B6" i="1"/>
  <c r="D6" i="1" s="1"/>
  <c r="E6" i="1" l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C6" i="1"/>
</calcChain>
</file>

<file path=xl/sharedStrings.xml><?xml version="1.0" encoding="utf-8"?>
<sst xmlns="http://schemas.openxmlformats.org/spreadsheetml/2006/main" count="86" uniqueCount="60">
  <si>
    <t>VERSTRAETE Aurélie</t>
  </si>
  <si>
    <t>RTT</t>
  </si>
  <si>
    <t>CONGE</t>
  </si>
  <si>
    <t>RECUPERATION</t>
  </si>
  <si>
    <t xml:space="preserve">MALADIE </t>
  </si>
  <si>
    <t>JANVIER</t>
  </si>
  <si>
    <t>FEVRIER</t>
  </si>
  <si>
    <t>MARS</t>
  </si>
  <si>
    <t>AVRIL</t>
  </si>
  <si>
    <t>MAI</t>
  </si>
  <si>
    <t>JUILLET</t>
  </si>
  <si>
    <t>AOUT</t>
  </si>
  <si>
    <t>SEPTEMBRE</t>
  </si>
  <si>
    <t>OCTOBRE</t>
  </si>
  <si>
    <t>NOVEMBRE</t>
  </si>
  <si>
    <t>DECEMBRE</t>
  </si>
  <si>
    <t>JUIN</t>
  </si>
  <si>
    <t>Année</t>
  </si>
  <si>
    <t>1er Janvier</t>
  </si>
  <si>
    <t>=DATE($B$1,1,1)</t>
  </si>
  <si>
    <t>Pâques</t>
  </si>
  <si>
    <t>4/17/2022</t>
  </si>
  <si>
    <t>=ARRONDI(DATE($B$1,4,MOD(234-11*MOD($B$1,19),30))/7,)*7-6</t>
  </si>
  <si>
    <t>Lundi de Pâques</t>
  </si>
  <si>
    <t>4/18/2022</t>
  </si>
  <si>
    <t>1er Mai</t>
  </si>
  <si>
    <t>=DATE($B$1,5,1)</t>
  </si>
  <si>
    <t>=DATE($B$1,5,8)</t>
  </si>
  <si>
    <t>Ascenscion</t>
  </si>
  <si>
    <t>5/26/2022</t>
  </si>
  <si>
    <t>Pentecôte</t>
  </si>
  <si>
    <t>Lundi de la Pentecôte</t>
  </si>
  <si>
    <t>7/14/2022</t>
  </si>
  <si>
    <t>=DATE($B$1,7,14)</t>
  </si>
  <si>
    <t>8/15/2022</t>
  </si>
  <si>
    <t>=DATE($B$1,8,15)</t>
  </si>
  <si>
    <t>1er Novembre</t>
  </si>
  <si>
    <t>=DATE($B$1,11,1)</t>
  </si>
  <si>
    <t>=DATE($B$1,11,11)</t>
  </si>
  <si>
    <t>12/25/2022</t>
  </si>
  <si>
    <t>=DATE($B$1,12,25)</t>
  </si>
  <si>
    <t xml:space="preserve">KESSILI   Mathieu </t>
  </si>
  <si>
    <t>LETAIL          Sonia</t>
  </si>
  <si>
    <t>FORET           Alain</t>
  </si>
  <si>
    <t>LESAGE     Patricia</t>
  </si>
  <si>
    <t>C</t>
  </si>
  <si>
    <t>R</t>
  </si>
  <si>
    <t>P</t>
  </si>
  <si>
    <t>M</t>
  </si>
  <si>
    <t>E</t>
  </si>
  <si>
    <t>Clé de motif d'absence</t>
  </si>
  <si>
    <t>Congé</t>
  </si>
  <si>
    <t>Maladie</t>
  </si>
  <si>
    <t>Récupération</t>
  </si>
  <si>
    <t>Ecole / Formation</t>
  </si>
  <si>
    <t xml:space="preserve"> Alain</t>
  </si>
  <si>
    <t xml:space="preserve"> Aurélie</t>
  </si>
  <si>
    <t xml:space="preserve"> Mathieu</t>
  </si>
  <si>
    <t xml:space="preserve"> Sonia</t>
  </si>
  <si>
    <t xml:space="preserve"> Patricia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</si>
</sst>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d\ dd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00B050"/>
      <name val="Berlin Sans FB Demi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79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CA1FD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9933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thin">
        <color rgb="FF808080"/>
      </top>
      <bottom style="medium">
        <color rgb="FF808080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9">
    <xf numFmtId="0" fontId="0" fillId="0" borderId="0" xfId="0"/>
    <xf numFmtId="0" fontId="2" fillId="0" borderId="0" xfId="0" applyFont="1"/>
    <xf numFmtId="14" fontId="0" fillId="0" borderId="0" xfId="0" applyNumberFormat="1"/>
    <xf numFmtId="0" fontId="0" fillId="3" borderId="2" xfId="0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 textRotation="90" wrapText="1"/>
    </xf>
    <xf numFmtId="0" fontId="4" fillId="0" borderId="7" xfId="0" applyFont="1" applyBorder="1"/>
    <xf numFmtId="0" fontId="4" fillId="0" borderId="8" xfId="0" applyFont="1" applyBorder="1"/>
    <xf numFmtId="0" fontId="4" fillId="0" borderId="0" xfId="0" applyFont="1"/>
    <xf numFmtId="0" fontId="4" fillId="0" borderId="9" xfId="0" applyFont="1" applyBorder="1"/>
    <xf numFmtId="14" fontId="4" fillId="0" borderId="10" xfId="0" applyNumberFormat="1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4" fillId="0" borderId="14" xfId="0" applyFont="1" applyBorder="1"/>
    <xf numFmtId="14" fontId="4" fillId="0" borderId="13" xfId="0" applyNumberFormat="1" applyFont="1" applyBorder="1"/>
    <xf numFmtId="16" fontId="0" fillId="0" borderId="0" xfId="0" applyNumberFormat="1"/>
    <xf numFmtId="16" fontId="4" fillId="0" borderId="12" xfId="0" applyNumberFormat="1" applyFont="1" applyBorder="1"/>
    <xf numFmtId="16" fontId="4" fillId="0" borderId="15" xfId="0" applyNumberFormat="1" applyFont="1" applyBorder="1"/>
    <xf numFmtId="0" fontId="4" fillId="0" borderId="16" xfId="0" applyFont="1" applyBorder="1"/>
    <xf numFmtId="0" fontId="4" fillId="0" borderId="17" xfId="0" applyFont="1" applyBorder="1"/>
    <xf numFmtId="14" fontId="4" fillId="0" borderId="14" xfId="0" applyNumberFormat="1" applyFont="1" applyBorder="1"/>
    <xf numFmtId="0" fontId="0" fillId="3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3" fontId="0" fillId="0" borderId="5" xfId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25" xfId="0" applyBorder="1"/>
    <xf numFmtId="0" fontId="0" fillId="0" borderId="25" xfId="0" applyFill="1" applyBorder="1" applyAlignment="1">
      <alignment horizontal="center" vertical="center"/>
    </xf>
    <xf numFmtId="0" fontId="2" fillId="11" borderId="23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2" fillId="11" borderId="46" xfId="0" applyFont="1" applyFill="1" applyBorder="1" applyAlignment="1">
      <alignment horizontal="center" vertical="center"/>
    </xf>
    <xf numFmtId="0" fontId="2" fillId="7" borderId="46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8">
    <dxf>
      <fill>
        <patternFill>
          <bgColor rgb="FFFF9933"/>
        </patternFill>
      </fill>
    </dxf>
    <dxf>
      <fill>
        <patternFill>
          <bgColor theme="8" tint="0.59996337778862885"/>
        </patternFill>
      </fill>
    </dxf>
    <dxf>
      <fill>
        <patternFill>
          <bgColor rgb="FFDDA5E3"/>
        </patternFill>
      </fill>
    </dxf>
    <dxf>
      <fill>
        <patternFill>
          <bgColor theme="5" tint="0.79998168889431442"/>
        </patternFill>
      </fill>
    </dxf>
    <dxf>
      <fill>
        <patternFill>
          <bgColor rgb="FFFF9F9F"/>
        </patternFill>
      </fill>
    </dxf>
    <dxf>
      <fill>
        <patternFill>
          <bgColor rgb="FFFF9F9F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solid">
          <fgColor theme="5"/>
          <bgColor rgb="FFFFFF00"/>
        </patternFill>
      </fill>
    </dxf>
  </dxfs>
  <tableStyles count="0" defaultTableStyle="TableStyleMedium2" defaultPivotStyle="PivotStyleLight16"/>
  <colors>
    <mruColors>
      <color rgb="FFFF9933"/>
      <color rgb="FFDDA5E3"/>
      <color rgb="FFE0C1FF"/>
      <color rgb="FFFF9F9F"/>
      <color rgb="FFFF9797"/>
      <color rgb="FFFF7D7D"/>
      <color rgb="FFFF9900"/>
      <color rgb="FFDCA1FD"/>
      <color rgb="FFFEAAA4"/>
      <color rgb="FFFF9B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$AH$1:$AH$12" noThreeD="1" sel="6"/>
</file>

<file path=xl/ctrlProps/ctrlProp2.xml><?xml version="1.0" encoding="utf-8"?>
<formControlPr xmlns="http://schemas.microsoft.com/office/spreadsheetml/2009/9/main" objectType="Drop" dropStyle="combo" dx="22" fmlaLink="$A$2" fmlaRange="$AI$1:$AI$9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4</xdr:col>
          <xdr:colOff>9525</xdr:colOff>
          <xdr:row>1</xdr:row>
          <xdr:rowOff>9525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4</xdr:col>
          <xdr:colOff>9525</xdr:colOff>
          <xdr:row>2</xdr:row>
          <xdr:rowOff>9525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128C3-054B-4D68-82B0-424BE67B3C62}">
  <sheetPr codeName="Feuil1"/>
  <dimension ref="A1:AI25"/>
  <sheetViews>
    <sheetView tabSelected="1" workbookViewId="0">
      <selection activeCell="A12" sqref="A12"/>
    </sheetView>
  </sheetViews>
  <sheetFormatPr baseColWidth="10" defaultRowHeight="15" x14ac:dyDescent="0.25"/>
  <cols>
    <col min="1" max="1" width="23" customWidth="1"/>
    <col min="2" max="32" width="3.7109375" customWidth="1"/>
    <col min="34" max="35" width="0" hidden="1" customWidth="1"/>
  </cols>
  <sheetData>
    <row r="1" spans="1:35" x14ac:dyDescent="0.25">
      <c r="A1" s="1">
        <v>6</v>
      </c>
      <c r="B1" s="1"/>
      <c r="AH1" s="1" t="s">
        <v>5</v>
      </c>
      <c r="AI1" s="1">
        <v>2022</v>
      </c>
    </row>
    <row r="2" spans="1:35" x14ac:dyDescent="0.25">
      <c r="A2" s="1">
        <v>1</v>
      </c>
      <c r="B2" s="1"/>
      <c r="AH2" s="1" t="s">
        <v>6</v>
      </c>
      <c r="AI2" s="1">
        <v>2023</v>
      </c>
    </row>
    <row r="3" spans="1:35" x14ac:dyDescent="0.25">
      <c r="A3" s="1"/>
      <c r="B3" s="1"/>
      <c r="E3" s="33" t="str">
        <f>"Période du "&amp;TEXT(DATE(A2+2021,A1,1),"jj mmmm aaaa")&amp;" au "&amp;TEXT(DATE(A2+2021,A1+1,1)-1,"jj mmmm aaaa")</f>
        <v>Période du 01 juin 2022 au 30 juin 2022</v>
      </c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AH3" s="1" t="s">
        <v>7</v>
      </c>
      <c r="AI3" s="1">
        <v>2024</v>
      </c>
    </row>
    <row r="4" spans="1:35" x14ac:dyDescent="0.25">
      <c r="A4" s="1"/>
      <c r="B4" s="1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AH4" s="1" t="s">
        <v>8</v>
      </c>
      <c r="AI4" s="1">
        <v>2025</v>
      </c>
    </row>
    <row r="5" spans="1:35" ht="13.5" customHeight="1" thickBot="1" x14ac:dyDescent="0.3">
      <c r="AH5" s="1" t="s">
        <v>9</v>
      </c>
      <c r="AI5" s="1">
        <v>2026</v>
      </c>
    </row>
    <row r="6" spans="1:35" ht="71.25" customHeight="1" thickBot="1" x14ac:dyDescent="0.3">
      <c r="B6" s="4">
        <f>DATE(A2+2021,A1,1)</f>
        <v>44713</v>
      </c>
      <c r="C6" s="4">
        <f>B6+1</f>
        <v>44714</v>
      </c>
      <c r="D6" s="4">
        <f>B6+2</f>
        <v>44715</v>
      </c>
      <c r="E6" s="4">
        <f>B6+3</f>
        <v>44716</v>
      </c>
      <c r="F6" s="4">
        <f t="shared" ref="F6:AF6" si="0">E6+1</f>
        <v>44717</v>
      </c>
      <c r="G6" s="4">
        <f t="shared" si="0"/>
        <v>44718</v>
      </c>
      <c r="H6" s="4">
        <f t="shared" si="0"/>
        <v>44719</v>
      </c>
      <c r="I6" s="4">
        <f t="shared" si="0"/>
        <v>44720</v>
      </c>
      <c r="J6" s="4">
        <f t="shared" si="0"/>
        <v>44721</v>
      </c>
      <c r="K6" s="4">
        <f t="shared" si="0"/>
        <v>44722</v>
      </c>
      <c r="L6" s="4">
        <f t="shared" si="0"/>
        <v>44723</v>
      </c>
      <c r="M6" s="4">
        <f t="shared" si="0"/>
        <v>44724</v>
      </c>
      <c r="N6" s="4">
        <f t="shared" si="0"/>
        <v>44725</v>
      </c>
      <c r="O6" s="4">
        <f t="shared" si="0"/>
        <v>44726</v>
      </c>
      <c r="P6" s="4">
        <f t="shared" si="0"/>
        <v>44727</v>
      </c>
      <c r="Q6" s="4">
        <f t="shared" si="0"/>
        <v>44728</v>
      </c>
      <c r="R6" s="4">
        <f t="shared" si="0"/>
        <v>44729</v>
      </c>
      <c r="S6" s="4">
        <f t="shared" si="0"/>
        <v>44730</v>
      </c>
      <c r="T6" s="4">
        <f t="shared" si="0"/>
        <v>44731</v>
      </c>
      <c r="U6" s="4">
        <f t="shared" si="0"/>
        <v>44732</v>
      </c>
      <c r="V6" s="4">
        <f t="shared" si="0"/>
        <v>44733</v>
      </c>
      <c r="W6" s="4">
        <f t="shared" si="0"/>
        <v>44734</v>
      </c>
      <c r="X6" s="4">
        <f t="shared" si="0"/>
        <v>44735</v>
      </c>
      <c r="Y6" s="4">
        <f t="shared" si="0"/>
        <v>44736</v>
      </c>
      <c r="Z6" s="4">
        <f t="shared" si="0"/>
        <v>44737</v>
      </c>
      <c r="AA6" s="4">
        <f t="shared" si="0"/>
        <v>44738</v>
      </c>
      <c r="AB6" s="4">
        <f t="shared" si="0"/>
        <v>44739</v>
      </c>
      <c r="AC6" s="4">
        <f t="shared" si="0"/>
        <v>44740</v>
      </c>
      <c r="AD6" s="4">
        <f t="shared" si="0"/>
        <v>44741</v>
      </c>
      <c r="AE6" s="4">
        <f t="shared" si="0"/>
        <v>44742</v>
      </c>
      <c r="AF6" s="4">
        <f t="shared" si="0"/>
        <v>44743</v>
      </c>
      <c r="AH6" s="1" t="s">
        <v>16</v>
      </c>
      <c r="AI6" s="1">
        <v>2027</v>
      </c>
    </row>
    <row r="7" spans="1:35" ht="30" customHeight="1" thickBot="1" x14ac:dyDescent="0.3">
      <c r="A7" s="21" t="s">
        <v>55</v>
      </c>
      <c r="B7" s="25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4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H7" s="1" t="s">
        <v>10</v>
      </c>
      <c r="AI7" s="1">
        <v>2028</v>
      </c>
    </row>
    <row r="8" spans="1:35" ht="30" customHeight="1" thickBot="1" x14ac:dyDescent="0.3">
      <c r="A8" s="3" t="s">
        <v>56</v>
      </c>
      <c r="B8" s="26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H8" s="1" t="s">
        <v>11</v>
      </c>
      <c r="AI8" s="1">
        <v>2029</v>
      </c>
    </row>
    <row r="9" spans="1:35" ht="30" customHeight="1" thickBot="1" x14ac:dyDescent="0.3">
      <c r="A9" s="3" t="s">
        <v>57</v>
      </c>
      <c r="B9" s="26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H9" s="1" t="s">
        <v>12</v>
      </c>
      <c r="AI9" s="1">
        <v>2030</v>
      </c>
    </row>
    <row r="10" spans="1:35" ht="30" customHeight="1" thickBot="1" x14ac:dyDescent="0.3">
      <c r="A10" s="3" t="s">
        <v>58</v>
      </c>
      <c r="B10" s="26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H10" s="1" t="s">
        <v>13</v>
      </c>
    </row>
    <row r="11" spans="1:35" ht="30" customHeight="1" thickBot="1" x14ac:dyDescent="0.3">
      <c r="A11" s="3" t="s">
        <v>59</v>
      </c>
      <c r="B11" s="64"/>
      <c r="C11" s="65"/>
      <c r="D11" s="65"/>
      <c r="E11" s="65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H11" s="1" t="s">
        <v>14</v>
      </c>
    </row>
    <row r="12" spans="1:35" ht="17.850000000000001" customHeight="1" x14ac:dyDescent="0.25">
      <c r="B12" s="66"/>
      <c r="C12" s="67"/>
      <c r="D12" s="66"/>
      <c r="E12" s="66"/>
      <c r="AH12" s="1" t="s">
        <v>15</v>
      </c>
    </row>
    <row r="13" spans="1:35" ht="15.75" thickBot="1" x14ac:dyDescent="0.3">
      <c r="AH13" s="1"/>
    </row>
    <row r="14" spans="1:35" x14ac:dyDescent="0.25">
      <c r="B14" s="42" t="s">
        <v>43</v>
      </c>
      <c r="C14" s="43"/>
      <c r="D14" s="43"/>
      <c r="E14" s="44"/>
      <c r="F14" s="48" t="s">
        <v>0</v>
      </c>
      <c r="G14" s="43"/>
      <c r="H14" s="43"/>
      <c r="I14" s="44"/>
      <c r="J14" s="48" t="s">
        <v>41</v>
      </c>
      <c r="K14" s="43"/>
      <c r="L14" s="43"/>
      <c r="M14" s="44"/>
      <c r="N14" s="48" t="s">
        <v>42</v>
      </c>
      <c r="O14" s="43"/>
      <c r="P14" s="43"/>
      <c r="Q14" s="44"/>
      <c r="R14" s="48" t="s">
        <v>44</v>
      </c>
      <c r="S14" s="43"/>
      <c r="T14" s="43"/>
      <c r="U14" s="50"/>
      <c r="X14" s="36" t="s">
        <v>50</v>
      </c>
      <c r="Y14" s="36"/>
      <c r="Z14" s="36"/>
      <c r="AA14" s="36"/>
      <c r="AB14" s="36"/>
      <c r="AC14" s="36"/>
      <c r="AD14" s="36"/>
      <c r="AE14" s="36"/>
    </row>
    <row r="15" spans="1:35" ht="15.75" thickBot="1" x14ac:dyDescent="0.3">
      <c r="B15" s="45"/>
      <c r="C15" s="46"/>
      <c r="D15" s="46"/>
      <c r="E15" s="47"/>
      <c r="F15" s="49"/>
      <c r="G15" s="46"/>
      <c r="H15" s="46"/>
      <c r="I15" s="47"/>
      <c r="J15" s="49"/>
      <c r="K15" s="46"/>
      <c r="L15" s="46"/>
      <c r="M15" s="47"/>
      <c r="N15" s="49"/>
      <c r="O15" s="46"/>
      <c r="P15" s="46"/>
      <c r="Q15" s="47"/>
      <c r="R15" s="49"/>
      <c r="S15" s="46"/>
      <c r="T15" s="46"/>
      <c r="U15" s="51"/>
      <c r="X15" s="36"/>
      <c r="Y15" s="36"/>
      <c r="Z15" s="36"/>
      <c r="AA15" s="36"/>
      <c r="AB15" s="36"/>
      <c r="AC15" s="36"/>
      <c r="AD15" s="36"/>
      <c r="AE15" s="36"/>
    </row>
    <row r="16" spans="1:35" x14ac:dyDescent="0.25">
      <c r="A16" s="34" t="s">
        <v>1</v>
      </c>
      <c r="B16" s="58">
        <f>COUNTIF(B7:AF7,"r")</f>
        <v>0</v>
      </c>
      <c r="C16" s="59"/>
      <c r="D16" s="59"/>
      <c r="E16" s="60"/>
      <c r="F16" s="58">
        <f>COUNTIF(B8:AF8,"r")</f>
        <v>0</v>
      </c>
      <c r="G16" s="59"/>
      <c r="H16" s="59"/>
      <c r="I16" s="60"/>
      <c r="J16" s="58">
        <f>COUNTIF(B9:AF9,"r")</f>
        <v>0</v>
      </c>
      <c r="K16" s="59"/>
      <c r="L16" s="59"/>
      <c r="M16" s="60"/>
      <c r="N16" s="58">
        <f>COUNTIF(B10:AF10,"r")</f>
        <v>0</v>
      </c>
      <c r="O16" s="59"/>
      <c r="P16" s="59"/>
      <c r="Q16" s="60"/>
      <c r="R16" s="58">
        <f>COUNTIF(B11:AF11,"r")</f>
        <v>0</v>
      </c>
      <c r="S16" s="59"/>
      <c r="T16" s="59"/>
      <c r="U16" s="61"/>
      <c r="X16" s="30" t="s">
        <v>45</v>
      </c>
      <c r="Y16" s="32" t="s">
        <v>51</v>
      </c>
      <c r="Z16" s="32"/>
      <c r="AA16" s="32"/>
      <c r="AB16" s="32"/>
      <c r="AC16" s="32"/>
      <c r="AD16" s="32"/>
      <c r="AE16" s="32"/>
    </row>
    <row r="17" spans="1:31" x14ac:dyDescent="0.25">
      <c r="A17" s="35"/>
      <c r="B17" s="52"/>
      <c r="C17" s="53"/>
      <c r="D17" s="53"/>
      <c r="E17" s="54"/>
      <c r="F17" s="52"/>
      <c r="G17" s="53"/>
      <c r="H17" s="53"/>
      <c r="I17" s="54"/>
      <c r="J17" s="52"/>
      <c r="K17" s="53"/>
      <c r="L17" s="53"/>
      <c r="M17" s="54"/>
      <c r="N17" s="52"/>
      <c r="O17" s="53"/>
      <c r="P17" s="53"/>
      <c r="Q17" s="54"/>
      <c r="R17" s="52"/>
      <c r="S17" s="53"/>
      <c r="T17" s="53"/>
      <c r="U17" s="62"/>
      <c r="X17" s="31" t="s">
        <v>46</v>
      </c>
      <c r="Y17" s="32" t="s">
        <v>1</v>
      </c>
      <c r="Z17" s="32"/>
      <c r="AA17" s="32"/>
      <c r="AB17" s="32"/>
      <c r="AC17" s="32"/>
      <c r="AD17" s="32"/>
      <c r="AE17" s="32"/>
    </row>
    <row r="18" spans="1:31" x14ac:dyDescent="0.25">
      <c r="A18" s="38" t="s">
        <v>2</v>
      </c>
      <c r="B18" s="52">
        <f>COUNTIF(B7:AF7,"c")</f>
        <v>0</v>
      </c>
      <c r="C18" s="53"/>
      <c r="D18" s="53"/>
      <c r="E18" s="54"/>
      <c r="F18" s="52">
        <f>COUNTIF(B8:AF8,"c")</f>
        <v>0</v>
      </c>
      <c r="G18" s="53"/>
      <c r="H18" s="53"/>
      <c r="I18" s="54"/>
      <c r="J18" s="52">
        <f>COUNTIF(B9:AF9,"c")</f>
        <v>0</v>
      </c>
      <c r="K18" s="53"/>
      <c r="L18" s="53"/>
      <c r="M18" s="54"/>
      <c r="N18" s="52">
        <f>COUNTIF(B10:AF10,"c")</f>
        <v>0</v>
      </c>
      <c r="O18" s="53"/>
      <c r="P18" s="53"/>
      <c r="Q18" s="54"/>
      <c r="R18" s="52">
        <f>COUNTIF(B11:AF11,"c")</f>
        <v>0</v>
      </c>
      <c r="S18" s="53"/>
      <c r="T18" s="53"/>
      <c r="U18" s="62"/>
      <c r="X18" s="27" t="s">
        <v>47</v>
      </c>
      <c r="Y18" s="32" t="s">
        <v>53</v>
      </c>
      <c r="Z18" s="32"/>
      <c r="AA18" s="32"/>
      <c r="AB18" s="32"/>
      <c r="AC18" s="32"/>
      <c r="AD18" s="32"/>
      <c r="AE18" s="32"/>
    </row>
    <row r="19" spans="1:31" x14ac:dyDescent="0.25">
      <c r="A19" s="39"/>
      <c r="B19" s="55"/>
      <c r="C19" s="56"/>
      <c r="D19" s="56"/>
      <c r="E19" s="57"/>
      <c r="F19" s="55"/>
      <c r="G19" s="56"/>
      <c r="H19" s="56"/>
      <c r="I19" s="57"/>
      <c r="J19" s="55"/>
      <c r="K19" s="56"/>
      <c r="L19" s="56"/>
      <c r="M19" s="57"/>
      <c r="N19" s="55"/>
      <c r="O19" s="56"/>
      <c r="P19" s="56"/>
      <c r="Q19" s="57"/>
      <c r="R19" s="55"/>
      <c r="S19" s="56"/>
      <c r="T19" s="56"/>
      <c r="U19" s="63"/>
      <c r="X19" s="28" t="s">
        <v>48</v>
      </c>
      <c r="Y19" s="32" t="s">
        <v>52</v>
      </c>
      <c r="Z19" s="32"/>
      <c r="AA19" s="32"/>
      <c r="AB19" s="32"/>
      <c r="AC19" s="32"/>
      <c r="AD19" s="32"/>
      <c r="AE19" s="32"/>
    </row>
    <row r="20" spans="1:31" x14ac:dyDescent="0.25">
      <c r="A20" s="40" t="s">
        <v>3</v>
      </c>
      <c r="B20" s="52">
        <f>COUNTIF(B7:AF7,"p")</f>
        <v>0</v>
      </c>
      <c r="C20" s="53"/>
      <c r="D20" s="53"/>
      <c r="E20" s="54"/>
      <c r="F20" s="52">
        <f>COUNTIF(B8:AF8,"p")</f>
        <v>0</v>
      </c>
      <c r="G20" s="53"/>
      <c r="H20" s="53"/>
      <c r="I20" s="54"/>
      <c r="J20" s="52">
        <f>COUNTIF(B9:AF9,"p")</f>
        <v>0</v>
      </c>
      <c r="K20" s="53"/>
      <c r="L20" s="53"/>
      <c r="M20" s="54"/>
      <c r="N20" s="52">
        <f>COUNTIF(B10:AF10,"p")</f>
        <v>0</v>
      </c>
      <c r="O20" s="53"/>
      <c r="P20" s="53"/>
      <c r="Q20" s="54"/>
      <c r="R20" s="52">
        <f>COUNTIF(B11:AF11,"p")</f>
        <v>0</v>
      </c>
      <c r="S20" s="53"/>
      <c r="T20" s="53"/>
      <c r="U20" s="62"/>
      <c r="X20" s="29" t="s">
        <v>49</v>
      </c>
      <c r="Y20" s="32" t="s">
        <v>54</v>
      </c>
      <c r="Z20" s="32"/>
      <c r="AA20" s="32"/>
      <c r="AB20" s="32"/>
      <c r="AC20" s="32"/>
      <c r="AD20" s="32"/>
      <c r="AE20" s="32"/>
    </row>
    <row r="21" spans="1:31" x14ac:dyDescent="0.25">
      <c r="A21" s="41"/>
      <c r="B21" s="55"/>
      <c r="C21" s="56"/>
      <c r="D21" s="56"/>
      <c r="E21" s="57"/>
      <c r="F21" s="55"/>
      <c r="G21" s="56"/>
      <c r="H21" s="56"/>
      <c r="I21" s="57"/>
      <c r="J21" s="55"/>
      <c r="K21" s="56"/>
      <c r="L21" s="56"/>
      <c r="M21" s="57"/>
      <c r="N21" s="55"/>
      <c r="O21" s="56"/>
      <c r="P21" s="56"/>
      <c r="Q21" s="57"/>
      <c r="R21" s="55"/>
      <c r="S21" s="56"/>
      <c r="T21" s="56"/>
      <c r="U21" s="63"/>
    </row>
    <row r="22" spans="1:31" x14ac:dyDescent="0.25">
      <c r="A22" s="37" t="s">
        <v>4</v>
      </c>
      <c r="B22" s="52">
        <f>COUNTIF(B7:AF7,"m")</f>
        <v>0</v>
      </c>
      <c r="C22" s="53"/>
      <c r="D22" s="53"/>
      <c r="E22" s="54"/>
      <c r="F22" s="52">
        <f>COUNTIF(B8:AF8,"m")</f>
        <v>0</v>
      </c>
      <c r="G22" s="53"/>
      <c r="H22" s="53"/>
      <c r="I22" s="54"/>
      <c r="J22" s="52">
        <f>COUNTIF(B9:AF9,"m")</f>
        <v>0</v>
      </c>
      <c r="K22" s="53"/>
      <c r="L22" s="53"/>
      <c r="M22" s="54"/>
      <c r="N22" s="52">
        <f>COUNTIF(B10:AF10,"m")</f>
        <v>0</v>
      </c>
      <c r="O22" s="53"/>
      <c r="P22" s="53"/>
      <c r="Q22" s="54"/>
      <c r="R22" s="52">
        <f>COUNTIF(B11:AF11,"m")</f>
        <v>0</v>
      </c>
      <c r="S22" s="53"/>
      <c r="T22" s="53"/>
      <c r="U22" s="62"/>
    </row>
    <row r="23" spans="1:31" x14ac:dyDescent="0.25">
      <c r="A23" s="78"/>
      <c r="B23" s="69"/>
      <c r="C23" s="70"/>
      <c r="D23" s="70"/>
      <c r="E23" s="71"/>
      <c r="F23" s="69"/>
      <c r="G23" s="70"/>
      <c r="H23" s="70"/>
      <c r="I23" s="71"/>
      <c r="J23" s="69"/>
      <c r="K23" s="70"/>
      <c r="L23" s="70"/>
      <c r="M23" s="71"/>
      <c r="N23" s="69"/>
      <c r="O23" s="70"/>
      <c r="P23" s="70"/>
      <c r="Q23" s="71"/>
      <c r="R23" s="69"/>
      <c r="S23" s="70"/>
      <c r="T23" s="70"/>
      <c r="U23" s="72"/>
    </row>
    <row r="24" spans="1:31" x14ac:dyDescent="0.25">
      <c r="A24" s="77" t="s">
        <v>54</v>
      </c>
      <c r="B24" s="73">
        <f>COUNTIF(B7:AF7,"e")</f>
        <v>0</v>
      </c>
      <c r="C24" s="73"/>
      <c r="D24" s="73"/>
      <c r="E24" s="73"/>
      <c r="F24" s="73">
        <f>COUNTIF(B8:AF8,"e")</f>
        <v>0</v>
      </c>
      <c r="G24" s="73"/>
      <c r="H24" s="73"/>
      <c r="I24" s="73"/>
      <c r="J24" s="73">
        <f>COUNTIF(B9:AF9,"e")</f>
        <v>0</v>
      </c>
      <c r="K24" s="73"/>
      <c r="L24" s="73"/>
      <c r="M24" s="73"/>
      <c r="N24" s="73">
        <f>COUNTIF(B10:AF10,"e")</f>
        <v>0</v>
      </c>
      <c r="O24" s="73"/>
      <c r="P24" s="73"/>
      <c r="Q24" s="73"/>
      <c r="R24" s="73">
        <f>COUNTIF(B11:AF11,"e")</f>
        <v>0</v>
      </c>
      <c r="S24" s="73"/>
      <c r="T24" s="73"/>
      <c r="U24" s="74"/>
    </row>
    <row r="25" spans="1:31" ht="15.75" thickBot="1" x14ac:dyDescent="0.3">
      <c r="A25" s="68"/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6"/>
    </row>
  </sheetData>
  <mergeCells count="42">
    <mergeCell ref="R24:U25"/>
    <mergeCell ref="A24:A25"/>
    <mergeCell ref="B24:E25"/>
    <mergeCell ref="F24:I25"/>
    <mergeCell ref="J24:M25"/>
    <mergeCell ref="N24:Q25"/>
    <mergeCell ref="R22:U23"/>
    <mergeCell ref="B14:E15"/>
    <mergeCell ref="F14:I15"/>
    <mergeCell ref="J14:M15"/>
    <mergeCell ref="N14:Q15"/>
    <mergeCell ref="R14:U15"/>
    <mergeCell ref="B16:E17"/>
    <mergeCell ref="B18:E19"/>
    <mergeCell ref="B20:E21"/>
    <mergeCell ref="B22:E23"/>
    <mergeCell ref="F16:I17"/>
    <mergeCell ref="J16:M17"/>
    <mergeCell ref="F18:I19"/>
    <mergeCell ref="J18:M19"/>
    <mergeCell ref="F20:I21"/>
    <mergeCell ref="J20:M21"/>
    <mergeCell ref="F22:I23"/>
    <mergeCell ref="J22:M23"/>
    <mergeCell ref="A22:A23"/>
    <mergeCell ref="N18:Q19"/>
    <mergeCell ref="A18:A19"/>
    <mergeCell ref="A20:A21"/>
    <mergeCell ref="N22:Q23"/>
    <mergeCell ref="R18:U19"/>
    <mergeCell ref="N20:Q21"/>
    <mergeCell ref="R20:U21"/>
    <mergeCell ref="N16:Q17"/>
    <mergeCell ref="R16:U17"/>
    <mergeCell ref="A16:A17"/>
    <mergeCell ref="X14:AE15"/>
    <mergeCell ref="E3:W4"/>
    <mergeCell ref="Y16:AE16"/>
    <mergeCell ref="Y17:AE17"/>
    <mergeCell ref="Y18:AE18"/>
    <mergeCell ref="Y19:AE19"/>
    <mergeCell ref="Y20:AE20"/>
  </mergeCells>
  <conditionalFormatting sqref="B6:AF11 C11">
    <cfRule type="expression" dxfId="7" priority="16" stopIfTrue="1">
      <formula>WEEKDAY(B$6,2)&gt;5</formula>
    </cfRule>
  </conditionalFormatting>
  <conditionalFormatting sqref="B7:AF7">
    <cfRule type="expression" priority="12">
      <formula>XEE1048563=""</formula>
    </cfRule>
  </conditionalFormatting>
  <conditionalFormatting sqref="B8:AF11 C12">
    <cfRule type="expression" priority="22">
      <formula>XEE1048565=""</formula>
    </cfRule>
  </conditionalFormatting>
  <conditionalFormatting sqref="B7:AF11">
    <cfRule type="containsText" dxfId="4" priority="6" operator="containsText" text="c">
      <formula>NOT(ISERROR(SEARCH("c",B7)))</formula>
    </cfRule>
    <cfRule type="containsText" dxfId="3" priority="3" operator="containsText" text="p">
      <formula>NOT(ISERROR(SEARCH("p",B7)))</formula>
    </cfRule>
    <cfRule type="containsText" dxfId="2" priority="2" operator="containsText" text="m">
      <formula>NOT(ISERROR(SEARCH("m",B7)))</formula>
    </cfRule>
    <cfRule type="containsText" dxfId="1" priority="8" operator="containsText" text="r">
      <formula>NOT(ISERROR(SEARCH("r",B7)))</formula>
    </cfRule>
    <cfRule type="containsText" dxfId="0" priority="1" operator="containsText" text="e">
      <formula>NOT(ISERROR(SEARCH("e",B7)))</formula>
    </cfRule>
  </conditionalFormatting>
  <conditionalFormatting sqref="B8:AF11">
    <cfRule type="containsText" dxfId="5" priority="21" operator="containsText" text="c">
      <formula>NOT(ISERROR(SEARCH("c",B8)))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defaultSize="0" print="0" autoLine="0" autoPict="0">
                <anchor moveWithCells="1">
                  <from>
                    <xdr:col>0</xdr:col>
                    <xdr:colOff>0</xdr:colOff>
                    <xdr:row>0</xdr:row>
                    <xdr:rowOff>9525</xdr:rowOff>
                  </from>
                  <to>
                    <xdr:col>4</xdr:col>
                    <xdr:colOff>9525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Drop Down 6">
              <controlPr defaultSize="0" print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4</xdr:col>
                    <xdr:colOff>9525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9B44C356-F979-499D-94C9-36E069C09185}">
            <xm:f>COUNTIFS(Feuil2!$B$3:$B$15,XEB$6)&gt;0</xm:f>
            <x14:dxf>
              <fill>
                <patternFill>
                  <bgColor rgb="FFFF0000"/>
                </patternFill>
              </fill>
            </x14:dxf>
          </x14:cfRule>
          <xm:sqref>B6:AF11 C11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57E36-D834-4AA8-8093-6866F739B6D5}">
  <sheetPr codeName="Feuil2"/>
  <dimension ref="A1:C32"/>
  <sheetViews>
    <sheetView workbookViewId="0">
      <selection activeCell="B20" sqref="B20:B32"/>
    </sheetView>
  </sheetViews>
  <sheetFormatPr baseColWidth="10" defaultRowHeight="15" x14ac:dyDescent="0.25"/>
  <sheetData>
    <row r="1" spans="1:3" ht="15.75" thickBot="1" x14ac:dyDescent="0.3">
      <c r="A1" s="5" t="s">
        <v>17</v>
      </c>
      <c r="B1" s="6">
        <v>2022</v>
      </c>
      <c r="C1" s="7"/>
    </row>
    <row r="2" spans="1:3" ht="15.75" thickBot="1" x14ac:dyDescent="0.3">
      <c r="A2" s="7"/>
      <c r="B2" s="7"/>
      <c r="C2" s="7"/>
    </row>
    <row r="3" spans="1:3" x14ac:dyDescent="0.25">
      <c r="A3" s="8" t="s">
        <v>18</v>
      </c>
      <c r="B3" s="9">
        <v>44562</v>
      </c>
      <c r="C3" s="10" t="s">
        <v>19</v>
      </c>
    </row>
    <row r="4" spans="1:3" x14ac:dyDescent="0.25">
      <c r="A4" s="11" t="s">
        <v>20</v>
      </c>
      <c r="B4" s="12" t="s">
        <v>21</v>
      </c>
      <c r="C4" s="13" t="s">
        <v>22</v>
      </c>
    </row>
    <row r="5" spans="1:3" x14ac:dyDescent="0.25">
      <c r="A5" s="11" t="s">
        <v>23</v>
      </c>
      <c r="B5" s="12" t="s">
        <v>24</v>
      </c>
      <c r="C5" s="20">
        <f>B6+1</f>
        <v>44567</v>
      </c>
    </row>
    <row r="6" spans="1:3" x14ac:dyDescent="0.25">
      <c r="A6" s="11" t="s">
        <v>25</v>
      </c>
      <c r="B6" s="14">
        <v>44566</v>
      </c>
      <c r="C6" s="13" t="s">
        <v>26</v>
      </c>
    </row>
    <row r="7" spans="1:3" x14ac:dyDescent="0.25">
      <c r="A7" s="16">
        <v>44689</v>
      </c>
      <c r="B7" s="14">
        <v>44778</v>
      </c>
      <c r="C7" s="13" t="s">
        <v>27</v>
      </c>
    </row>
    <row r="8" spans="1:3" x14ac:dyDescent="0.25">
      <c r="A8" s="11" t="s">
        <v>28</v>
      </c>
      <c r="B8" s="12" t="s">
        <v>29</v>
      </c>
      <c r="C8" s="20">
        <f>B6+39</f>
        <v>44605</v>
      </c>
    </row>
    <row r="9" spans="1:3" x14ac:dyDescent="0.25">
      <c r="A9" s="11" t="s">
        <v>30</v>
      </c>
      <c r="B9" s="14">
        <v>44687</v>
      </c>
      <c r="C9" s="20">
        <f>B6+49</f>
        <v>44615</v>
      </c>
    </row>
    <row r="10" spans="1:3" x14ac:dyDescent="0.25">
      <c r="A10" s="11" t="s">
        <v>31</v>
      </c>
      <c r="B10" s="14">
        <v>44718</v>
      </c>
      <c r="C10" s="20">
        <f>B6+50</f>
        <v>44616</v>
      </c>
    </row>
    <row r="11" spans="1:3" x14ac:dyDescent="0.25">
      <c r="A11" s="16">
        <v>44756</v>
      </c>
      <c r="B11" s="12" t="s">
        <v>32</v>
      </c>
      <c r="C11" s="13" t="s">
        <v>33</v>
      </c>
    </row>
    <row r="12" spans="1:3" x14ac:dyDescent="0.25">
      <c r="A12" s="16">
        <v>44788</v>
      </c>
      <c r="B12" s="12" t="s">
        <v>34</v>
      </c>
      <c r="C12" s="13" t="s">
        <v>35</v>
      </c>
    </row>
    <row r="13" spans="1:3" x14ac:dyDescent="0.25">
      <c r="A13" s="11" t="s">
        <v>36</v>
      </c>
      <c r="B13" s="14">
        <v>44572</v>
      </c>
      <c r="C13" s="13" t="s">
        <v>37</v>
      </c>
    </row>
    <row r="14" spans="1:3" x14ac:dyDescent="0.25">
      <c r="A14" s="16">
        <v>44876</v>
      </c>
      <c r="B14" s="14">
        <v>44876</v>
      </c>
      <c r="C14" s="13" t="s">
        <v>38</v>
      </c>
    </row>
    <row r="15" spans="1:3" ht="15.75" thickBot="1" x14ac:dyDescent="0.3">
      <c r="A15" s="17">
        <v>44920</v>
      </c>
      <c r="B15" s="18" t="s">
        <v>39</v>
      </c>
      <c r="C15" s="19" t="s">
        <v>40</v>
      </c>
    </row>
    <row r="18" spans="1:3" x14ac:dyDescent="0.25">
      <c r="A18" t="s">
        <v>17</v>
      </c>
      <c r="B18">
        <v>2022</v>
      </c>
    </row>
    <row r="20" spans="1:3" x14ac:dyDescent="0.25">
      <c r="A20" t="s">
        <v>18</v>
      </c>
      <c r="B20" s="2">
        <v>44562</v>
      </c>
      <c r="C20" t="s">
        <v>19</v>
      </c>
    </row>
    <row r="21" spans="1:3" x14ac:dyDescent="0.25">
      <c r="A21" t="s">
        <v>20</v>
      </c>
      <c r="B21" t="s">
        <v>21</v>
      </c>
      <c r="C21" t="s">
        <v>22</v>
      </c>
    </row>
    <row r="22" spans="1:3" x14ac:dyDescent="0.25">
      <c r="A22" t="s">
        <v>23</v>
      </c>
      <c r="B22" t="s">
        <v>24</v>
      </c>
      <c r="C22" t="e">
        <f>B4+1</f>
        <v>#VALUE!</v>
      </c>
    </row>
    <row r="23" spans="1:3" x14ac:dyDescent="0.25">
      <c r="A23" t="s">
        <v>25</v>
      </c>
      <c r="B23" s="2">
        <v>44566</v>
      </c>
      <c r="C23" t="s">
        <v>26</v>
      </c>
    </row>
    <row r="24" spans="1:3" x14ac:dyDescent="0.25">
      <c r="A24" s="15">
        <v>44689</v>
      </c>
      <c r="B24" s="2">
        <v>44778</v>
      </c>
      <c r="C24" t="s">
        <v>27</v>
      </c>
    </row>
    <row r="25" spans="1:3" x14ac:dyDescent="0.25">
      <c r="A25" t="s">
        <v>28</v>
      </c>
      <c r="B25" t="s">
        <v>29</v>
      </c>
      <c r="C25" t="e">
        <f>B4+39</f>
        <v>#VALUE!</v>
      </c>
    </row>
    <row r="26" spans="1:3" x14ac:dyDescent="0.25">
      <c r="A26" t="s">
        <v>30</v>
      </c>
      <c r="B26" s="2">
        <v>44687</v>
      </c>
      <c r="C26" t="e">
        <f>B4+49</f>
        <v>#VALUE!</v>
      </c>
    </row>
    <row r="27" spans="1:3" x14ac:dyDescent="0.25">
      <c r="A27" t="s">
        <v>31</v>
      </c>
      <c r="B27" s="2">
        <v>44718</v>
      </c>
      <c r="C27" t="e">
        <f>B4+50</f>
        <v>#VALUE!</v>
      </c>
    </row>
    <row r="28" spans="1:3" x14ac:dyDescent="0.25">
      <c r="A28" s="15">
        <v>44756</v>
      </c>
      <c r="B28" t="s">
        <v>32</v>
      </c>
      <c r="C28" t="s">
        <v>33</v>
      </c>
    </row>
    <row r="29" spans="1:3" x14ac:dyDescent="0.25">
      <c r="A29" s="15">
        <v>44788</v>
      </c>
      <c r="B29" t="s">
        <v>34</v>
      </c>
      <c r="C29" t="s">
        <v>35</v>
      </c>
    </row>
    <row r="30" spans="1:3" x14ac:dyDescent="0.25">
      <c r="A30" t="s">
        <v>36</v>
      </c>
      <c r="B30" s="2">
        <v>44572</v>
      </c>
      <c r="C30" t="s">
        <v>37</v>
      </c>
    </row>
    <row r="31" spans="1:3" x14ac:dyDescent="0.25">
      <c r="A31" s="15">
        <v>44876</v>
      </c>
      <c r="B31" s="2">
        <v>44876</v>
      </c>
      <c r="C31" t="s">
        <v>38</v>
      </c>
    </row>
    <row r="32" spans="1:3" x14ac:dyDescent="0.25">
      <c r="A32" s="15">
        <v>44920</v>
      </c>
      <c r="B32" t="s">
        <v>39</v>
      </c>
      <c r="C3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Electrolys bis</dc:creator>
  <cp:lastModifiedBy>Electrolys bis</cp:lastModifiedBy>
  <dcterms:created xsi:type="dcterms:W3CDTF">2022-01-03T13:53:24Z</dcterms:created>
  <dcterms:modified xsi:type="dcterms:W3CDTF">2022-04-15T13:51:58Z</dcterms:modified>
</cp:coreProperties>
</file>