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.banvoy\OneDrive - CCFD - Terre Solidaire\Calendrier\"/>
    </mc:Choice>
  </mc:AlternateContent>
  <xr:revisionPtr revIDLastSave="0" documentId="13_ncr:1_{93B0E9C7-3F2A-4265-B0A3-2E04404D0CD5}" xr6:coauthVersionLast="36" xr6:coauthVersionMax="36" xr10:uidLastSave="{00000000-0000-0000-0000-000000000000}"/>
  <bookViews>
    <workbookView xWindow="0" yWindow="0" windowWidth="19200" windowHeight="11268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externalReferences>
    <externalReference r:id="rId5"/>
  </externalReferences>
  <definedNames>
    <definedName name="feries">Annuel!$BU$2:$BV$14</definedName>
    <definedName name="types">Type!$A$2:$A$7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8" l="1"/>
  <c r="G13" i="8"/>
  <c r="G12" i="8"/>
  <c r="G11" i="8"/>
  <c r="G10" i="8"/>
  <c r="G6" i="8"/>
  <c r="G5" i="8"/>
  <c r="G3" i="8"/>
  <c r="G4" i="8" s="1"/>
  <c r="G2" i="8"/>
  <c r="G7" i="8" l="1"/>
  <c r="G8" i="8"/>
  <c r="G9" i="8" s="1"/>
  <c r="BV14" i="7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Isabelle BANVOY</author>
  </authors>
  <commentList>
    <comment ref="J4" authorId="0" shapeId="0" xr:uid="{66F50C91-CA77-45C2-90AE-E30CF73D3BE1}">
      <text>
        <r>
          <rPr>
            <sz val="9"/>
            <color indexed="81"/>
            <rFont val="Tahoma"/>
            <charset val="1"/>
          </rPr>
          <t>Férié : 05 juin
Pentecôte</t>
        </r>
      </text>
    </comment>
    <comment ref="D5" authorId="0" shapeId="0" xr:uid="{5D118591-C70E-45CF-84BE-13CDCFC99CB4}">
      <text>
        <r>
          <rPr>
            <sz val="9"/>
            <color indexed="81"/>
            <rFont val="Tahoma"/>
            <charset val="1"/>
          </rPr>
          <t>Férié : 06 juin
Lundi de Pentecôte</t>
        </r>
      </text>
    </comment>
  </commentList>
</comments>
</file>

<file path=xl/sharedStrings.xml><?xml version="1.0" encoding="utf-8"?>
<sst xmlns="http://schemas.openxmlformats.org/spreadsheetml/2006/main" count="131" uniqueCount="60">
  <si>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</si>
  <si>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</si>
  <si>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</si>
  <si>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</si>
  <si>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</si>
  <si>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</si>
  <si>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</si>
  <si>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</si>
  <si>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</si>
  <si>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</si>
  <si>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</si>
  <si>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</si>
  <si>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</si>
  <si>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</si>
  <si>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</si>
  <si>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</si>
  <si>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</si>
  <si>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</si>
  <si>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</si>
  <si>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</si>
  <si>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</si>
  <si>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</si>
  <si>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</si>
  <si>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</si>
  <si>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</si>
  <si>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</si>
  <si>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</si>
  <si>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</si>
  <si>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</si>
  <si>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</si>
  <si>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</si>
  <si>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</si>
  <si>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</si>
  <si>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</si>
  <si>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</si>
  <si>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</si>
  <si>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</si>
  <si>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</si>
  <si>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</si>
  <si>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</si>
  <si>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</si>
  <si>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</si>
  <si>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</si>
  <si>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International</t>
  </si>
  <si>
    <t>Local</t>
  </si>
  <si>
    <t>Europe</t>
  </si>
  <si>
    <t>Regional</t>
  </si>
  <si>
    <t>Tous</t>
  </si>
  <si>
    <t>juin 2022</t>
  </si>
  <si>
    <t>évènements/actions DPL</t>
  </si>
  <si>
    <t>Evènements France</t>
  </si>
  <si>
    <t>Evènements Union européenne</t>
  </si>
  <si>
    <t>Evènements à l'International</t>
  </si>
  <si>
    <t>Evènements CCFD</t>
  </si>
  <si>
    <t>Année</t>
  </si>
  <si>
    <t>Fériés</t>
  </si>
  <si>
    <t>AAAAAAAA</t>
  </si>
  <si>
    <t>BBBBBBBBBBBBBB</t>
  </si>
  <si>
    <t>CCCCCCCCCCCCCCCCCCCCCC</t>
  </si>
  <si>
    <t>DDDDDDDDDDDDDDDDDDDDDDDDDDDDDD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</si>
</sst>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4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Fill="0" applyProtection="0"/>
    <xf numFmtId="0" fontId="1" fillId="13" borderId="0" applyNumberFormat="0" applyBorder="0" applyAlignment="0" applyProtection="0"/>
  </cellStyleXfs>
  <cellXfs count="98">
    <xf numFmtId="0" fontId="0" fillId="0" borderId="0" xfId="0"/>
    <xf numFmtId="0" fontId="2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4" fillId="0" borderId="0" xfId="0" applyFont="1"/>
    <xf numFmtId="14" fontId="0" fillId="0" borderId="0" xfId="0" applyNumberFormat="1" applyAlignment="1">
      <alignment horizontal="center"/>
    </xf>
    <xf numFmtId="0" fontId="5" fillId="3" borderId="0" xfId="0" applyFont="1" applyFill="1"/>
    <xf numFmtId="0" fontId="4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6" fillId="0" borderId="0" xfId="0" applyFont="1" applyFill="1"/>
    <xf numFmtId="0" fontId="7" fillId="4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2" fillId="2" borderId="0" xfId="0" applyNumberFormat="1" applyFont="1" applyFill="1" applyAlignment="1" applyProtection="1">
      <alignment horizontal="center" wrapText="1"/>
    </xf>
    <xf numFmtId="0" fontId="3" fillId="0" borderId="0" xfId="0" applyFont="1" applyFill="1" applyProtection="1"/>
    <xf numFmtId="0" fontId="12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1" fillId="4" borderId="4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/>
    <xf numFmtId="0" fontId="6" fillId="0" borderId="0" xfId="0" applyNumberFormat="1" applyFont="1" applyFill="1" applyAlignment="1"/>
    <xf numFmtId="0" fontId="13" fillId="0" borderId="0" xfId="0" applyFont="1" applyFill="1" applyAlignment="1"/>
    <xf numFmtId="0" fontId="6" fillId="0" borderId="0" xfId="0" applyFont="1" applyFill="1" applyAlignment="1">
      <alignment vertical="center"/>
    </xf>
    <xf numFmtId="166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vertical="center"/>
    </xf>
    <xf numFmtId="0" fontId="16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14" fontId="18" fillId="0" borderId="8" xfId="0" applyNumberFormat="1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6" fillId="0" borderId="10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6" fillId="0" borderId="0" xfId="0" applyNumberFormat="1" applyFont="1" applyFill="1" applyAlignment="1">
      <alignment horizontal="left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6" fillId="0" borderId="0" xfId="0" applyNumberFormat="1" applyFont="1" applyFill="1" applyAlignment="1">
      <alignment horizontal="left" vertical="center"/>
    </xf>
    <xf numFmtId="0" fontId="16" fillId="0" borderId="16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2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NumberFormat="1" applyFont="1" applyFill="1"/>
    <xf numFmtId="0" fontId="6" fillId="0" borderId="0" xfId="0" applyNumberFormat="1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wrapText="1"/>
    </xf>
    <xf numFmtId="0" fontId="0" fillId="3" borderId="0" xfId="0" applyFill="1" applyAlignment="1"/>
    <xf numFmtId="0" fontId="0" fillId="0" borderId="0" xfId="0" applyAlignment="1"/>
    <xf numFmtId="164" fontId="8" fillId="3" borderId="4" xfId="0" applyNumberFormat="1" applyFont="1" applyFill="1" applyBorder="1" applyAlignment="1">
      <alignment horizontal="center"/>
    </xf>
    <xf numFmtId="165" fontId="10" fillId="0" borderId="4" xfId="0" applyNumberFormat="1" applyFont="1" applyFill="1" applyBorder="1" applyAlignment="1">
      <alignment horizontal="left"/>
    </xf>
    <xf numFmtId="165" fontId="10" fillId="6" borderId="4" xfId="0" applyNumberFormat="1" applyFont="1" applyFill="1" applyBorder="1" applyAlignment="1">
      <alignment horizontal="left"/>
    </xf>
    <xf numFmtId="165" fontId="9" fillId="0" borderId="4" xfId="0" applyNumberFormat="1" applyFont="1" applyFill="1" applyBorder="1" applyAlignment="1">
      <alignment horizontal="left"/>
    </xf>
    <xf numFmtId="165" fontId="9" fillId="6" borderId="4" xfId="0" applyNumberFormat="1" applyFont="1" applyFill="1" applyBorder="1" applyAlignment="1">
      <alignment horizontal="left"/>
    </xf>
    <xf numFmtId="0" fontId="19" fillId="7" borderId="0" xfId="0" applyFont="1" applyFill="1" applyAlignment="1">
      <alignment horizontal="center"/>
    </xf>
    <xf numFmtId="0" fontId="19" fillId="8" borderId="0" xfId="0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0" fontId="19" fillId="10" borderId="0" xfId="0" applyFont="1" applyFill="1" applyAlignment="1">
      <alignment horizontal="center"/>
    </xf>
    <xf numFmtId="0" fontId="19" fillId="11" borderId="0" xfId="0" applyFont="1" applyFill="1" applyAlignment="1">
      <alignment horizontal="center"/>
    </xf>
    <xf numFmtId="165" fontId="10" fillId="12" borderId="4" xfId="0" applyNumberFormat="1" applyFont="1" applyFill="1" applyBorder="1" applyAlignment="1">
      <alignment horizontal="left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Continuous"/>
    </xf>
    <xf numFmtId="0" fontId="4" fillId="0" borderId="0" xfId="0" applyFont="1" applyFill="1"/>
    <xf numFmtId="0" fontId="14" fillId="0" borderId="0" xfId="0" applyFont="1" applyFill="1" applyBorder="1"/>
    <xf numFmtId="14" fontId="6" fillId="0" borderId="0" xfId="0" applyNumberFormat="1" applyFont="1" applyFill="1"/>
    <xf numFmtId="0" fontId="0" fillId="0" borderId="0" xfId="0" applyFill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4" fontId="6" fillId="0" borderId="0" xfId="0" applyNumberFormat="1" applyFont="1" applyFill="1" applyAlignment="1">
      <alignment vertical="center"/>
    </xf>
    <xf numFmtId="0" fontId="17" fillId="0" borderId="0" xfId="0" applyFont="1" applyFill="1"/>
    <xf numFmtId="0" fontId="1" fillId="0" borderId="11" xfId="2" applyFill="1" applyBorder="1" applyAlignment="1">
      <alignment vertical="center"/>
    </xf>
    <xf numFmtId="0" fontId="19" fillId="7" borderId="0" xfId="0" applyFont="1" applyFill="1" applyAlignment="1">
      <alignment horizontal="center" vertical="center" wrapText="1"/>
    </xf>
    <xf numFmtId="0" fontId="19" fillId="8" borderId="0" xfId="0" applyFont="1" applyFill="1" applyAlignment="1">
      <alignment horizontal="center" vertical="center" wrapText="1"/>
    </xf>
    <xf numFmtId="0" fontId="19" fillId="9" borderId="0" xfId="0" applyFont="1" applyFill="1" applyAlignment="1">
      <alignment horizontal="center" vertical="center" wrapText="1"/>
    </xf>
    <xf numFmtId="0" fontId="19" fillId="10" borderId="0" xfId="0" applyFont="1" applyFill="1" applyAlignment="1">
      <alignment horizontal="center" vertical="center" wrapText="1"/>
    </xf>
    <xf numFmtId="0" fontId="19" fillId="11" borderId="0" xfId="0" applyFont="1" applyFill="1" applyAlignment="1">
      <alignment horizontal="center" vertical="center" wrapText="1"/>
    </xf>
    <xf numFmtId="0" fontId="14" fillId="0" borderId="0" xfId="0" applyFont="1" applyBorder="1"/>
    <xf numFmtId="14" fontId="6" fillId="0" borderId="0" xfId="0" applyNumberFormat="1" applyFont="1"/>
    <xf numFmtId="0" fontId="14" fillId="0" borderId="0" xfId="0" applyFont="1" applyBorder="1" applyAlignment="1">
      <alignment vertical="center"/>
    </xf>
    <xf numFmtId="14" fontId="6" fillId="0" borderId="0" xfId="0" applyNumberFormat="1" applyFont="1" applyAlignment="1">
      <alignment vertical="center"/>
    </xf>
  </cellXfs>
  <cellStyles count="3">
    <cellStyle name="20 % - Accent1" xfId="2" builtinId="30"/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8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114300</xdr:rowOff>
        </xdr:from>
        <xdr:to>
          <xdr:col>4</xdr:col>
          <xdr:colOff>7620</xdr:colOff>
          <xdr:row>0</xdr:row>
          <xdr:rowOff>335280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0</xdr:row>
          <xdr:rowOff>121920</xdr:rowOff>
        </xdr:from>
        <xdr:to>
          <xdr:col>5</xdr:col>
          <xdr:colOff>487680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708660</xdr:colOff>
          <xdr:row>0</xdr:row>
          <xdr:rowOff>121920</xdr:rowOff>
        </xdr:from>
        <xdr:to>
          <xdr:col>6</xdr:col>
          <xdr:colOff>731520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4</xdr:col>
      <xdr:colOff>1201420</xdr:colOff>
      <xdr:row>3</xdr:row>
      <xdr:rowOff>228600</xdr:rowOff>
    </xdr:to>
    <xdr:sp macro="Fiche" textlink="">
      <xdr:nvSpPr>
        <xdr:cNvPr id="21" name="Fiche5">
          <a:extLst>
            <a:ext uri="{FF2B5EF4-FFF2-40B4-BE49-F238E27FC236}">
              <a16:creationId xmlns:a16="http://schemas.microsoft.com/office/drawing/2014/main" id="{B6921266-3E9D-4720-B17B-E7746CAB1D4E}"/>
            </a:ext>
          </a:extLst>
        </xdr:cNvPr>
        <xdr:cNvSpPr/>
      </xdr:nvSpPr>
      <xdr:spPr>
        <a:xfrm>
          <a:off x="1236980" y="970280"/>
          <a:ext cx="24028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5</xdr:col>
      <xdr:colOff>25400</xdr:colOff>
      <xdr:row>3</xdr:row>
      <xdr:rowOff>254000</xdr:rowOff>
    </xdr:from>
    <xdr:to>
      <xdr:col>9</xdr:col>
      <xdr:colOff>1201420</xdr:colOff>
      <xdr:row>3</xdr:row>
      <xdr:rowOff>457200</xdr:rowOff>
    </xdr:to>
    <xdr:sp macro="Fiche" textlink="">
      <xdr:nvSpPr>
        <xdr:cNvPr id="22" name="Fiche6">
          <a:extLst>
            <a:ext uri="{FF2B5EF4-FFF2-40B4-BE49-F238E27FC236}">
              <a16:creationId xmlns:a16="http://schemas.microsoft.com/office/drawing/2014/main" id="{E244C28D-149E-4485-90EF-9DB46C1DCA24}"/>
            </a:ext>
          </a:extLst>
        </xdr:cNvPr>
        <xdr:cNvSpPr/>
      </xdr:nvSpPr>
      <xdr:spPr>
        <a:xfrm>
          <a:off x="3690620" y="1198880"/>
          <a:ext cx="60833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5</xdr:col>
      <xdr:colOff>25400</xdr:colOff>
      <xdr:row>3</xdr:row>
      <xdr:rowOff>482600</xdr:rowOff>
    </xdr:from>
    <xdr:to>
      <xdr:col>5</xdr:col>
      <xdr:colOff>1201420</xdr:colOff>
      <xdr:row>3</xdr:row>
      <xdr:rowOff>685800</xdr:rowOff>
    </xdr:to>
    <xdr:sp macro="Fiche" textlink="">
      <xdr:nvSpPr>
        <xdr:cNvPr id="23" name="Fiche7">
          <a:extLst>
            <a:ext uri="{FF2B5EF4-FFF2-40B4-BE49-F238E27FC236}">
              <a16:creationId xmlns:a16="http://schemas.microsoft.com/office/drawing/2014/main" id="{57BE5E83-771F-4687-AEC6-F503BBB4134C}"/>
            </a:ext>
          </a:extLst>
        </xdr:cNvPr>
        <xdr:cNvSpPr/>
      </xdr:nvSpPr>
      <xdr:spPr>
        <a:xfrm>
          <a:off x="3690620" y="1427480"/>
          <a:ext cx="117602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7</xdr:col>
      <xdr:colOff>25400</xdr:colOff>
      <xdr:row>3</xdr:row>
      <xdr:rowOff>711200</xdr:rowOff>
    </xdr:from>
    <xdr:to>
      <xdr:col>7</xdr:col>
      <xdr:colOff>1201420</xdr:colOff>
      <xdr:row>3</xdr:row>
      <xdr:rowOff>914400</xdr:rowOff>
    </xdr:to>
    <xdr:sp macro="Fiche" textlink="">
      <xdr:nvSpPr>
        <xdr:cNvPr id="24" name="Fiche8">
          <a:extLst>
            <a:ext uri="{FF2B5EF4-FFF2-40B4-BE49-F238E27FC236}">
              <a16:creationId xmlns:a16="http://schemas.microsoft.com/office/drawing/2014/main" id="{7996D959-F5AB-4BCE-B5B5-6409AEDB5D10}"/>
            </a:ext>
          </a:extLst>
        </xdr:cNvPr>
        <xdr:cNvSpPr/>
      </xdr:nvSpPr>
      <xdr:spPr>
        <a:xfrm>
          <a:off x="6144260" y="1656080"/>
          <a:ext cx="117602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9</xdr:col>
      <xdr:colOff>25400</xdr:colOff>
      <xdr:row>3</xdr:row>
      <xdr:rowOff>939800</xdr:rowOff>
    </xdr:from>
    <xdr:to>
      <xdr:col>9</xdr:col>
      <xdr:colOff>1201420</xdr:colOff>
      <xdr:row>3</xdr:row>
      <xdr:rowOff>1143000</xdr:rowOff>
    </xdr:to>
    <xdr:sp macro="Fiche" textlink="">
      <xdr:nvSpPr>
        <xdr:cNvPr id="25" name="Fiche9">
          <a:extLst>
            <a:ext uri="{FF2B5EF4-FFF2-40B4-BE49-F238E27FC236}">
              <a16:creationId xmlns:a16="http://schemas.microsoft.com/office/drawing/2014/main" id="{85B76250-B679-482D-9B14-0105B926FAA2}"/>
            </a:ext>
          </a:extLst>
        </xdr:cNvPr>
        <xdr:cNvSpPr/>
      </xdr:nvSpPr>
      <xdr:spPr>
        <a:xfrm>
          <a:off x="8597900" y="1884680"/>
          <a:ext cx="117602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</xdr:col>
      <xdr:colOff>1201420</xdr:colOff>
      <xdr:row>4</xdr:row>
      <xdr:rowOff>228600</xdr:rowOff>
    </xdr:to>
    <xdr:sp macro="Fiche" textlink="">
      <xdr:nvSpPr>
        <xdr:cNvPr id="26" name="Fiche6">
          <a:extLst>
            <a:ext uri="{FF2B5EF4-FFF2-40B4-BE49-F238E27FC236}">
              <a16:creationId xmlns:a16="http://schemas.microsoft.com/office/drawing/2014/main" id="{89EA6A0F-F577-4188-8EE2-662327267121}"/>
            </a:ext>
          </a:extLst>
        </xdr:cNvPr>
        <xdr:cNvSpPr/>
      </xdr:nvSpPr>
      <xdr:spPr>
        <a:xfrm>
          <a:off x="1236980" y="2136140"/>
          <a:ext cx="85369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9</xdr:col>
      <xdr:colOff>1201420</xdr:colOff>
      <xdr:row>4</xdr:row>
      <xdr:rowOff>457200</xdr:rowOff>
    </xdr:to>
    <xdr:sp macro="Fiche" textlink="">
      <xdr:nvSpPr>
        <xdr:cNvPr id="27" name="Fiche9">
          <a:extLst>
            <a:ext uri="{FF2B5EF4-FFF2-40B4-BE49-F238E27FC236}">
              <a16:creationId xmlns:a16="http://schemas.microsoft.com/office/drawing/2014/main" id="{FCDAE106-49A3-4CF4-8E04-D4CD168AA123}"/>
            </a:ext>
          </a:extLst>
        </xdr:cNvPr>
        <xdr:cNvSpPr/>
      </xdr:nvSpPr>
      <xdr:spPr>
        <a:xfrm>
          <a:off x="1236980" y="2364740"/>
          <a:ext cx="853694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5</xdr:col>
      <xdr:colOff>25400</xdr:colOff>
      <xdr:row>4</xdr:row>
      <xdr:rowOff>482600</xdr:rowOff>
    </xdr:from>
    <xdr:to>
      <xdr:col>7</xdr:col>
      <xdr:colOff>1201420</xdr:colOff>
      <xdr:row>4</xdr:row>
      <xdr:rowOff>685800</xdr:rowOff>
    </xdr:to>
    <xdr:sp macro="Fiche" textlink="">
      <xdr:nvSpPr>
        <xdr:cNvPr id="28" name="Fiche10">
          <a:extLst>
            <a:ext uri="{FF2B5EF4-FFF2-40B4-BE49-F238E27FC236}">
              <a16:creationId xmlns:a16="http://schemas.microsoft.com/office/drawing/2014/main" id="{0A9AABAD-3587-4B5C-BA80-FAE115C2A187}"/>
            </a:ext>
          </a:extLst>
        </xdr:cNvPr>
        <xdr:cNvSpPr/>
      </xdr:nvSpPr>
      <xdr:spPr>
        <a:xfrm>
          <a:off x="3690620" y="2593340"/>
          <a:ext cx="362966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8</xdr:col>
      <xdr:colOff>25400</xdr:colOff>
      <xdr:row>4</xdr:row>
      <xdr:rowOff>711200</xdr:rowOff>
    </xdr:from>
    <xdr:to>
      <xdr:col>9</xdr:col>
      <xdr:colOff>1201420</xdr:colOff>
      <xdr:row>4</xdr:row>
      <xdr:rowOff>914400</xdr:rowOff>
    </xdr:to>
    <xdr:sp macro="Fiche" textlink="">
      <xdr:nvSpPr>
        <xdr:cNvPr id="29" name="Fiche11">
          <a:extLst>
            <a:ext uri="{FF2B5EF4-FFF2-40B4-BE49-F238E27FC236}">
              <a16:creationId xmlns:a16="http://schemas.microsoft.com/office/drawing/2014/main" id="{16783D04-20A8-4DE2-89DD-FABC880D9A3E}"/>
            </a:ext>
          </a:extLst>
        </xdr:cNvPr>
        <xdr:cNvSpPr/>
      </xdr:nvSpPr>
      <xdr:spPr>
        <a:xfrm>
          <a:off x="7371080" y="2821940"/>
          <a:ext cx="240284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9</xdr:col>
      <xdr:colOff>25400</xdr:colOff>
      <xdr:row>4</xdr:row>
      <xdr:rowOff>939800</xdr:rowOff>
    </xdr:from>
    <xdr:to>
      <xdr:col>9</xdr:col>
      <xdr:colOff>1201420</xdr:colOff>
      <xdr:row>4</xdr:row>
      <xdr:rowOff>1143000</xdr:rowOff>
    </xdr:to>
    <xdr:sp macro="Fiche" textlink="">
      <xdr:nvSpPr>
        <xdr:cNvPr id="30" name="Fiche12">
          <a:extLst>
            <a:ext uri="{FF2B5EF4-FFF2-40B4-BE49-F238E27FC236}">
              <a16:creationId xmlns:a16="http://schemas.microsoft.com/office/drawing/2014/main" id="{99549CB3-FE14-4495-81FD-071E95998D28}"/>
            </a:ext>
          </a:extLst>
        </xdr:cNvPr>
        <xdr:cNvSpPr/>
      </xdr:nvSpPr>
      <xdr:spPr>
        <a:xfrm>
          <a:off x="8597900" y="3050540"/>
          <a:ext cx="117602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5</xdr:col>
      <xdr:colOff>1201420</xdr:colOff>
      <xdr:row>5</xdr:row>
      <xdr:rowOff>228600</xdr:rowOff>
    </xdr:to>
    <xdr:sp macro="Fiche" textlink="">
      <xdr:nvSpPr>
        <xdr:cNvPr id="31" name="Fiche6">
          <a:extLst>
            <a:ext uri="{FF2B5EF4-FFF2-40B4-BE49-F238E27FC236}">
              <a16:creationId xmlns:a16="http://schemas.microsoft.com/office/drawing/2014/main" id="{D44F7160-E030-4A86-AA51-4A59324D211E}"/>
            </a:ext>
          </a:extLst>
        </xdr:cNvPr>
        <xdr:cNvSpPr/>
      </xdr:nvSpPr>
      <xdr:spPr>
        <a:xfrm>
          <a:off x="1236980" y="3302000"/>
          <a:ext cx="362966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3</xdr:col>
      <xdr:colOff>25400</xdr:colOff>
      <xdr:row>5</xdr:row>
      <xdr:rowOff>254000</xdr:rowOff>
    </xdr:from>
    <xdr:to>
      <xdr:col>7</xdr:col>
      <xdr:colOff>1201420</xdr:colOff>
      <xdr:row>5</xdr:row>
      <xdr:rowOff>457200</xdr:rowOff>
    </xdr:to>
    <xdr:sp macro="Fiche" textlink="">
      <xdr:nvSpPr>
        <xdr:cNvPr id="32" name="Fiche9">
          <a:extLst>
            <a:ext uri="{FF2B5EF4-FFF2-40B4-BE49-F238E27FC236}">
              <a16:creationId xmlns:a16="http://schemas.microsoft.com/office/drawing/2014/main" id="{5909538A-088D-441D-911E-135EE0A5FCB8}"/>
            </a:ext>
          </a:extLst>
        </xdr:cNvPr>
        <xdr:cNvSpPr/>
      </xdr:nvSpPr>
      <xdr:spPr>
        <a:xfrm>
          <a:off x="1236980" y="3530600"/>
          <a:ext cx="60833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9</xdr:col>
      <xdr:colOff>25400</xdr:colOff>
      <xdr:row>5</xdr:row>
      <xdr:rowOff>482600</xdr:rowOff>
    </xdr:from>
    <xdr:to>
      <xdr:col>9</xdr:col>
      <xdr:colOff>1201420</xdr:colOff>
      <xdr:row>5</xdr:row>
      <xdr:rowOff>685800</xdr:rowOff>
    </xdr:to>
    <xdr:sp macro="Fiche" textlink="">
      <xdr:nvSpPr>
        <xdr:cNvPr id="33" name="Fiche13">
          <a:extLst>
            <a:ext uri="{FF2B5EF4-FFF2-40B4-BE49-F238E27FC236}">
              <a16:creationId xmlns:a16="http://schemas.microsoft.com/office/drawing/2014/main" id="{241A5DD4-FCAE-40A1-A294-1A2FA2A85820}"/>
            </a:ext>
          </a:extLst>
        </xdr:cNvPr>
        <xdr:cNvSpPr/>
      </xdr:nvSpPr>
      <xdr:spPr>
        <a:xfrm>
          <a:off x="8597900" y="3759200"/>
          <a:ext cx="117602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4</xdr:col>
      <xdr:colOff>25400</xdr:colOff>
      <xdr:row>6</xdr:row>
      <xdr:rowOff>25400</xdr:rowOff>
    </xdr:from>
    <xdr:to>
      <xdr:col>5</xdr:col>
      <xdr:colOff>1201420</xdr:colOff>
      <xdr:row>6</xdr:row>
      <xdr:rowOff>228600</xdr:rowOff>
    </xdr:to>
    <xdr:sp macro="Fiche" textlink="">
      <xdr:nvSpPr>
        <xdr:cNvPr id="34" name="Fiche14">
          <a:extLst>
            <a:ext uri="{FF2B5EF4-FFF2-40B4-BE49-F238E27FC236}">
              <a16:creationId xmlns:a16="http://schemas.microsoft.com/office/drawing/2014/main" id="{486968A0-4AD4-46B3-BC84-B6D491FEAF8E}"/>
            </a:ext>
          </a:extLst>
        </xdr:cNvPr>
        <xdr:cNvSpPr/>
      </xdr:nvSpPr>
      <xdr:spPr>
        <a:xfrm>
          <a:off x="2463800" y="4010660"/>
          <a:ext cx="240284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7</xdr:col>
      <xdr:colOff>25400</xdr:colOff>
      <xdr:row>6</xdr:row>
      <xdr:rowOff>254000</xdr:rowOff>
    </xdr:from>
    <xdr:to>
      <xdr:col>7</xdr:col>
      <xdr:colOff>1201420</xdr:colOff>
      <xdr:row>6</xdr:row>
      <xdr:rowOff>457200</xdr:rowOff>
    </xdr:to>
    <xdr:sp macro="Fiche" textlink="">
      <xdr:nvSpPr>
        <xdr:cNvPr id="35" name="Fiche15">
          <a:extLst>
            <a:ext uri="{FF2B5EF4-FFF2-40B4-BE49-F238E27FC236}">
              <a16:creationId xmlns:a16="http://schemas.microsoft.com/office/drawing/2014/main" id="{A94704B0-709A-44D7-8D98-94329A3685BF}"/>
            </a:ext>
          </a:extLst>
        </xdr:cNvPr>
        <xdr:cNvSpPr/>
      </xdr:nvSpPr>
      <xdr:spPr>
        <a:xfrm>
          <a:off x="6144260" y="4239260"/>
          <a:ext cx="117602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4</xdr:col>
      <xdr:colOff>1201420</xdr:colOff>
      <xdr:row>7</xdr:row>
      <xdr:rowOff>228600</xdr:rowOff>
    </xdr:to>
    <xdr:sp macro="Fiche" textlink="">
      <xdr:nvSpPr>
        <xdr:cNvPr id="36" name="Fiche16">
          <a:extLst>
            <a:ext uri="{FF2B5EF4-FFF2-40B4-BE49-F238E27FC236}">
              <a16:creationId xmlns:a16="http://schemas.microsoft.com/office/drawing/2014/main" id="{46750FE1-52D5-4309-8970-56B1FA1C0126}"/>
            </a:ext>
          </a:extLst>
        </xdr:cNvPr>
        <xdr:cNvSpPr/>
      </xdr:nvSpPr>
      <xdr:spPr>
        <a:xfrm>
          <a:off x="1236980" y="4742180"/>
          <a:ext cx="24028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5</xdr:col>
      <xdr:colOff>25400</xdr:colOff>
      <xdr:row>7</xdr:row>
      <xdr:rowOff>254000</xdr:rowOff>
    </xdr:from>
    <xdr:to>
      <xdr:col>7</xdr:col>
      <xdr:colOff>1201420</xdr:colOff>
      <xdr:row>7</xdr:row>
      <xdr:rowOff>457200</xdr:rowOff>
    </xdr:to>
    <xdr:sp macro="Fiche" textlink="">
      <xdr:nvSpPr>
        <xdr:cNvPr id="37" name="Fiche17">
          <a:extLst>
            <a:ext uri="{FF2B5EF4-FFF2-40B4-BE49-F238E27FC236}">
              <a16:creationId xmlns:a16="http://schemas.microsoft.com/office/drawing/2014/main" id="{CF0D85FD-D68F-4BA6-A46C-1EE7551734FC}"/>
            </a:ext>
          </a:extLst>
        </xdr:cNvPr>
        <xdr:cNvSpPr/>
      </xdr:nvSpPr>
      <xdr:spPr>
        <a:xfrm>
          <a:off x="3690620" y="4970780"/>
          <a:ext cx="362966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7</xdr:col>
      <xdr:colOff>25400</xdr:colOff>
      <xdr:row>7</xdr:row>
      <xdr:rowOff>482600</xdr:rowOff>
    </xdr:from>
    <xdr:to>
      <xdr:col>9</xdr:col>
      <xdr:colOff>1201420</xdr:colOff>
      <xdr:row>7</xdr:row>
      <xdr:rowOff>685800</xdr:rowOff>
    </xdr:to>
    <xdr:sp macro="Fiche" textlink="">
      <xdr:nvSpPr>
        <xdr:cNvPr id="38" name="Fiche18">
          <a:extLst>
            <a:ext uri="{FF2B5EF4-FFF2-40B4-BE49-F238E27FC236}">
              <a16:creationId xmlns:a16="http://schemas.microsoft.com/office/drawing/2014/main" id="{634C25C8-1E5E-4053-8D4A-254584401197}"/>
            </a:ext>
          </a:extLst>
        </xdr:cNvPr>
        <xdr:cNvSpPr/>
      </xdr:nvSpPr>
      <xdr:spPr>
        <a:xfrm>
          <a:off x="6144260" y="5199380"/>
          <a:ext cx="362966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9</xdr:col>
      <xdr:colOff>1201420</xdr:colOff>
      <xdr:row>8</xdr:row>
      <xdr:rowOff>228600</xdr:rowOff>
    </xdr:to>
    <xdr:sp macro="Fiche" textlink="">
      <xdr:nvSpPr>
        <xdr:cNvPr id="39" name="Fiche18">
          <a:extLst>
            <a:ext uri="{FF2B5EF4-FFF2-40B4-BE49-F238E27FC236}">
              <a16:creationId xmlns:a16="http://schemas.microsoft.com/office/drawing/2014/main" id="{176A1D39-599F-474D-BDF7-EDEA0552D8DC}"/>
            </a:ext>
          </a:extLst>
        </xdr:cNvPr>
        <xdr:cNvSpPr/>
      </xdr:nvSpPr>
      <xdr:spPr>
        <a:xfrm>
          <a:off x="1236980" y="5450840"/>
          <a:ext cx="85369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144780</xdr:rowOff>
        </xdr:from>
        <xdr:to>
          <xdr:col>3</xdr:col>
          <xdr:colOff>0</xdr:colOff>
          <xdr:row>1</xdr:row>
          <xdr:rowOff>45720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175260</xdr:colOff>
          <xdr:row>0</xdr:row>
          <xdr:rowOff>137160</xdr:rowOff>
        </xdr:from>
        <xdr:to>
          <xdr:col>15</xdr:col>
          <xdr:colOff>83820</xdr:colOff>
          <xdr:row>1</xdr:row>
          <xdr:rowOff>83820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25400</xdr:colOff>
      <xdr:row>6</xdr:row>
      <xdr:rowOff>25400</xdr:rowOff>
    </xdr:from>
    <xdr:to>
      <xdr:col>12</xdr:col>
      <xdr:colOff>347980</xdr:colOff>
      <xdr:row>6</xdr:row>
      <xdr:rowOff>228600</xdr:rowOff>
    </xdr:to>
    <xdr:sp macro="Fiche" textlink="">
      <xdr:nvSpPr>
        <xdr:cNvPr id="60" name="Fiche1">
          <a:extLst>
            <a:ext uri="{FF2B5EF4-FFF2-40B4-BE49-F238E27FC236}">
              <a16:creationId xmlns:a16="http://schemas.microsoft.com/office/drawing/2014/main" id="{DD94B08D-3F6A-4978-9A3B-8D796CE53F6D}"/>
            </a:ext>
          </a:extLst>
        </xdr:cNvPr>
        <xdr:cNvSpPr/>
      </xdr:nvSpPr>
      <xdr:spPr>
        <a:xfrm>
          <a:off x="4429760" y="2989580"/>
          <a:ext cx="32258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14</xdr:col>
      <xdr:colOff>25400</xdr:colOff>
      <xdr:row>6</xdr:row>
      <xdr:rowOff>254000</xdr:rowOff>
    </xdr:from>
    <xdr:to>
      <xdr:col>14</xdr:col>
      <xdr:colOff>347980</xdr:colOff>
      <xdr:row>6</xdr:row>
      <xdr:rowOff>457200</xdr:rowOff>
    </xdr:to>
    <xdr:sp macro="Fiche" textlink="">
      <xdr:nvSpPr>
        <xdr:cNvPr id="61" name="Fiche2">
          <a:extLst>
            <a:ext uri="{FF2B5EF4-FFF2-40B4-BE49-F238E27FC236}">
              <a16:creationId xmlns:a16="http://schemas.microsoft.com/office/drawing/2014/main" id="{D0F20BBF-24B5-411A-86CF-4779753AE056}"/>
            </a:ext>
          </a:extLst>
        </xdr:cNvPr>
        <xdr:cNvSpPr/>
      </xdr:nvSpPr>
      <xdr:spPr>
        <a:xfrm>
          <a:off x="5176520" y="3218180"/>
          <a:ext cx="32258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17</xdr:col>
      <xdr:colOff>25400</xdr:colOff>
      <xdr:row>6</xdr:row>
      <xdr:rowOff>482600</xdr:rowOff>
    </xdr:from>
    <xdr:to>
      <xdr:col>32</xdr:col>
      <xdr:colOff>347979</xdr:colOff>
      <xdr:row>6</xdr:row>
      <xdr:rowOff>685800</xdr:rowOff>
    </xdr:to>
    <xdr:sp macro="Fiche" textlink="">
      <xdr:nvSpPr>
        <xdr:cNvPr id="62" name="Fiche3">
          <a:extLst>
            <a:ext uri="{FF2B5EF4-FFF2-40B4-BE49-F238E27FC236}">
              <a16:creationId xmlns:a16="http://schemas.microsoft.com/office/drawing/2014/main" id="{80B10592-07BE-46EA-974A-DAF6A6DF9024}"/>
            </a:ext>
          </a:extLst>
        </xdr:cNvPr>
        <xdr:cNvSpPr/>
      </xdr:nvSpPr>
      <xdr:spPr>
        <a:xfrm>
          <a:off x="6296660" y="3446780"/>
          <a:ext cx="5923279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26</xdr:col>
      <xdr:colOff>25400</xdr:colOff>
      <xdr:row>6</xdr:row>
      <xdr:rowOff>711200</xdr:rowOff>
    </xdr:from>
    <xdr:to>
      <xdr:col>26</xdr:col>
      <xdr:colOff>347981</xdr:colOff>
      <xdr:row>6</xdr:row>
      <xdr:rowOff>914400</xdr:rowOff>
    </xdr:to>
    <xdr:sp macro="Fiche" textlink="">
      <xdr:nvSpPr>
        <xdr:cNvPr id="63" name="Fiche4">
          <a:extLst>
            <a:ext uri="{FF2B5EF4-FFF2-40B4-BE49-F238E27FC236}">
              <a16:creationId xmlns:a16="http://schemas.microsoft.com/office/drawing/2014/main" id="{F5AF6E12-2AE4-4659-91E8-4A9AAAD950BB}"/>
            </a:ext>
          </a:extLst>
        </xdr:cNvPr>
        <xdr:cNvSpPr/>
      </xdr:nvSpPr>
      <xdr:spPr>
        <a:xfrm>
          <a:off x="9657080" y="3675380"/>
          <a:ext cx="322581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33</xdr:col>
      <xdr:colOff>347980</xdr:colOff>
      <xdr:row>7</xdr:row>
      <xdr:rowOff>228600</xdr:rowOff>
    </xdr:to>
    <xdr:sp macro="Fiche" textlink="">
      <xdr:nvSpPr>
        <xdr:cNvPr id="2048" name="Fiche5">
          <a:extLst>
            <a:ext uri="{FF2B5EF4-FFF2-40B4-BE49-F238E27FC236}">
              <a16:creationId xmlns:a16="http://schemas.microsoft.com/office/drawing/2014/main" id="{2F6CF44A-E370-499C-A485-D15689C756AF}"/>
            </a:ext>
          </a:extLst>
        </xdr:cNvPr>
        <xdr:cNvSpPr/>
      </xdr:nvSpPr>
      <xdr:spPr>
        <a:xfrm>
          <a:off x="6670040" y="3926840"/>
          <a:ext cx="592328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17</xdr:col>
      <xdr:colOff>347980</xdr:colOff>
      <xdr:row>8</xdr:row>
      <xdr:rowOff>228600</xdr:rowOff>
    </xdr:to>
    <xdr:sp macro="Fiche" textlink="">
      <xdr:nvSpPr>
        <xdr:cNvPr id="2049" name="Fiche6">
          <a:extLst>
            <a:ext uri="{FF2B5EF4-FFF2-40B4-BE49-F238E27FC236}">
              <a16:creationId xmlns:a16="http://schemas.microsoft.com/office/drawing/2014/main" id="{50D6EEB2-4D85-48EA-B114-628D6CF6CFD3}"/>
            </a:ext>
          </a:extLst>
        </xdr:cNvPr>
        <xdr:cNvSpPr/>
      </xdr:nvSpPr>
      <xdr:spPr>
        <a:xfrm>
          <a:off x="1069340" y="4658360"/>
          <a:ext cx="5549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3</xdr:col>
      <xdr:colOff>25400</xdr:colOff>
      <xdr:row>8</xdr:row>
      <xdr:rowOff>254000</xdr:rowOff>
    </xdr:from>
    <xdr:to>
      <xdr:col>3</xdr:col>
      <xdr:colOff>347980</xdr:colOff>
      <xdr:row>8</xdr:row>
      <xdr:rowOff>457200</xdr:rowOff>
    </xdr:to>
    <xdr:sp macro="Fiche" textlink="">
      <xdr:nvSpPr>
        <xdr:cNvPr id="2050" name="Fiche7">
          <a:extLst>
            <a:ext uri="{FF2B5EF4-FFF2-40B4-BE49-F238E27FC236}">
              <a16:creationId xmlns:a16="http://schemas.microsoft.com/office/drawing/2014/main" id="{DD870648-CE5F-4E4C-A3F6-8E3887F1BE36}"/>
            </a:ext>
          </a:extLst>
        </xdr:cNvPr>
        <xdr:cNvSpPr/>
      </xdr:nvSpPr>
      <xdr:spPr>
        <a:xfrm>
          <a:off x="1069340" y="4886960"/>
          <a:ext cx="32258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5</xdr:col>
      <xdr:colOff>25400</xdr:colOff>
      <xdr:row>8</xdr:row>
      <xdr:rowOff>482600</xdr:rowOff>
    </xdr:from>
    <xdr:to>
      <xdr:col>5</xdr:col>
      <xdr:colOff>347980</xdr:colOff>
      <xdr:row>8</xdr:row>
      <xdr:rowOff>685800</xdr:rowOff>
    </xdr:to>
    <xdr:sp macro="Fiche" textlink="">
      <xdr:nvSpPr>
        <xdr:cNvPr id="2053" name="Fiche8">
          <a:extLst>
            <a:ext uri="{FF2B5EF4-FFF2-40B4-BE49-F238E27FC236}">
              <a16:creationId xmlns:a16="http://schemas.microsoft.com/office/drawing/2014/main" id="{017CBA6B-A93F-4C46-BBA4-1D09FEA69B29}"/>
            </a:ext>
          </a:extLst>
        </xdr:cNvPr>
        <xdr:cNvSpPr/>
      </xdr:nvSpPr>
      <xdr:spPr>
        <a:xfrm>
          <a:off x="1816100" y="5115560"/>
          <a:ext cx="32258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7</xdr:col>
      <xdr:colOff>25400</xdr:colOff>
      <xdr:row>8</xdr:row>
      <xdr:rowOff>711200</xdr:rowOff>
    </xdr:from>
    <xdr:to>
      <xdr:col>19</xdr:col>
      <xdr:colOff>347980</xdr:colOff>
      <xdr:row>8</xdr:row>
      <xdr:rowOff>914400</xdr:rowOff>
    </xdr:to>
    <xdr:sp macro="Fiche" textlink="">
      <xdr:nvSpPr>
        <xdr:cNvPr id="2054" name="Fiche9">
          <a:extLst>
            <a:ext uri="{FF2B5EF4-FFF2-40B4-BE49-F238E27FC236}">
              <a16:creationId xmlns:a16="http://schemas.microsoft.com/office/drawing/2014/main" id="{F58326D3-FE76-4FFD-8476-85C9549E2071}"/>
            </a:ext>
          </a:extLst>
        </xdr:cNvPr>
        <xdr:cNvSpPr/>
      </xdr:nvSpPr>
      <xdr:spPr>
        <a:xfrm>
          <a:off x="2562860" y="5344160"/>
          <a:ext cx="480314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10</xdr:col>
      <xdr:colOff>25400</xdr:colOff>
      <xdr:row>8</xdr:row>
      <xdr:rowOff>939800</xdr:rowOff>
    </xdr:from>
    <xdr:to>
      <xdr:col>12</xdr:col>
      <xdr:colOff>347980</xdr:colOff>
      <xdr:row>8</xdr:row>
      <xdr:rowOff>1143000</xdr:rowOff>
    </xdr:to>
    <xdr:sp macro="Fiche" textlink="">
      <xdr:nvSpPr>
        <xdr:cNvPr id="2055" name="Fiche10">
          <a:extLst>
            <a:ext uri="{FF2B5EF4-FFF2-40B4-BE49-F238E27FC236}">
              <a16:creationId xmlns:a16="http://schemas.microsoft.com/office/drawing/2014/main" id="{72688432-9265-44BB-ADA4-5D3E48686A86}"/>
            </a:ext>
          </a:extLst>
        </xdr:cNvPr>
        <xdr:cNvSpPr/>
      </xdr:nvSpPr>
      <xdr:spPr>
        <a:xfrm>
          <a:off x="3683000" y="5572760"/>
          <a:ext cx="106934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13</xdr:col>
      <xdr:colOff>25400</xdr:colOff>
      <xdr:row>8</xdr:row>
      <xdr:rowOff>1168400</xdr:rowOff>
    </xdr:from>
    <xdr:to>
      <xdr:col>14</xdr:col>
      <xdr:colOff>347980</xdr:colOff>
      <xdr:row>8</xdr:row>
      <xdr:rowOff>1371600</xdr:rowOff>
    </xdr:to>
    <xdr:sp macro="Fiche" textlink="">
      <xdr:nvSpPr>
        <xdr:cNvPr id="2056" name="Fiche11">
          <a:extLst>
            <a:ext uri="{FF2B5EF4-FFF2-40B4-BE49-F238E27FC236}">
              <a16:creationId xmlns:a16="http://schemas.microsoft.com/office/drawing/2014/main" id="{9D801943-BBEC-4EBA-810C-4969AD4D89E9}"/>
            </a:ext>
          </a:extLst>
        </xdr:cNvPr>
        <xdr:cNvSpPr/>
      </xdr:nvSpPr>
      <xdr:spPr>
        <a:xfrm>
          <a:off x="4803140" y="5801360"/>
          <a:ext cx="69596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14</xdr:col>
      <xdr:colOff>25400</xdr:colOff>
      <xdr:row>8</xdr:row>
      <xdr:rowOff>1397000</xdr:rowOff>
    </xdr:from>
    <xdr:to>
      <xdr:col>14</xdr:col>
      <xdr:colOff>347980</xdr:colOff>
      <xdr:row>8</xdr:row>
      <xdr:rowOff>1600200</xdr:rowOff>
    </xdr:to>
    <xdr:sp macro="Fiche" textlink="">
      <xdr:nvSpPr>
        <xdr:cNvPr id="2057" name="Fiche12">
          <a:extLst>
            <a:ext uri="{FF2B5EF4-FFF2-40B4-BE49-F238E27FC236}">
              <a16:creationId xmlns:a16="http://schemas.microsoft.com/office/drawing/2014/main" id="{4D1CC5C8-D800-4CB2-8CC4-6EB800AFAB39}"/>
            </a:ext>
          </a:extLst>
        </xdr:cNvPr>
        <xdr:cNvSpPr/>
      </xdr:nvSpPr>
      <xdr:spPr>
        <a:xfrm>
          <a:off x="5176520" y="6029960"/>
          <a:ext cx="32258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21</xdr:col>
      <xdr:colOff>25400</xdr:colOff>
      <xdr:row>8</xdr:row>
      <xdr:rowOff>1625600</xdr:rowOff>
    </xdr:from>
    <xdr:to>
      <xdr:col>21</xdr:col>
      <xdr:colOff>347981</xdr:colOff>
      <xdr:row>8</xdr:row>
      <xdr:rowOff>1828800</xdr:rowOff>
    </xdr:to>
    <xdr:sp macro="Fiche" textlink="">
      <xdr:nvSpPr>
        <xdr:cNvPr id="2058" name="Fiche13">
          <a:extLst>
            <a:ext uri="{FF2B5EF4-FFF2-40B4-BE49-F238E27FC236}">
              <a16:creationId xmlns:a16="http://schemas.microsoft.com/office/drawing/2014/main" id="{A9746427-D430-48A3-82B0-B4BBF6435394}"/>
            </a:ext>
          </a:extLst>
        </xdr:cNvPr>
        <xdr:cNvSpPr/>
      </xdr:nvSpPr>
      <xdr:spPr>
        <a:xfrm>
          <a:off x="7790180" y="6258560"/>
          <a:ext cx="322581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23</xdr:col>
      <xdr:colOff>25400</xdr:colOff>
      <xdr:row>8</xdr:row>
      <xdr:rowOff>1854200</xdr:rowOff>
    </xdr:from>
    <xdr:to>
      <xdr:col>24</xdr:col>
      <xdr:colOff>347980</xdr:colOff>
      <xdr:row>8</xdr:row>
      <xdr:rowOff>2057400</xdr:rowOff>
    </xdr:to>
    <xdr:sp macro="Fiche" textlink="">
      <xdr:nvSpPr>
        <xdr:cNvPr id="2059" name="Fiche14">
          <a:extLst>
            <a:ext uri="{FF2B5EF4-FFF2-40B4-BE49-F238E27FC236}">
              <a16:creationId xmlns:a16="http://schemas.microsoft.com/office/drawing/2014/main" id="{A6DBB430-5A83-4FC1-B4EE-36B6CE702990}"/>
            </a:ext>
          </a:extLst>
        </xdr:cNvPr>
        <xdr:cNvSpPr/>
      </xdr:nvSpPr>
      <xdr:spPr>
        <a:xfrm>
          <a:off x="8536940" y="6487160"/>
          <a:ext cx="69596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26</xdr:col>
      <xdr:colOff>25400</xdr:colOff>
      <xdr:row>8</xdr:row>
      <xdr:rowOff>2082800</xdr:rowOff>
    </xdr:from>
    <xdr:to>
      <xdr:col>26</xdr:col>
      <xdr:colOff>347981</xdr:colOff>
      <xdr:row>8</xdr:row>
      <xdr:rowOff>2286000</xdr:rowOff>
    </xdr:to>
    <xdr:sp macro="Fiche" textlink="">
      <xdr:nvSpPr>
        <xdr:cNvPr id="2060" name="Fiche15">
          <a:extLst>
            <a:ext uri="{FF2B5EF4-FFF2-40B4-BE49-F238E27FC236}">
              <a16:creationId xmlns:a16="http://schemas.microsoft.com/office/drawing/2014/main" id="{1453B6A3-1155-404D-A35E-0554589C0163}"/>
            </a:ext>
          </a:extLst>
        </xdr:cNvPr>
        <xdr:cNvSpPr/>
      </xdr:nvSpPr>
      <xdr:spPr>
        <a:xfrm>
          <a:off x="9657080" y="6715760"/>
          <a:ext cx="322581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29</xdr:col>
      <xdr:colOff>25400</xdr:colOff>
      <xdr:row>8</xdr:row>
      <xdr:rowOff>2311400</xdr:rowOff>
    </xdr:from>
    <xdr:to>
      <xdr:col>30</xdr:col>
      <xdr:colOff>347980</xdr:colOff>
      <xdr:row>8</xdr:row>
      <xdr:rowOff>2514600</xdr:rowOff>
    </xdr:to>
    <xdr:sp macro="Fiche" textlink="">
      <xdr:nvSpPr>
        <xdr:cNvPr id="2061" name="Fiche16">
          <a:extLst>
            <a:ext uri="{FF2B5EF4-FFF2-40B4-BE49-F238E27FC236}">
              <a16:creationId xmlns:a16="http://schemas.microsoft.com/office/drawing/2014/main" id="{9952CADF-4E1B-49B4-AFDF-0DE5B1FEE1EF}"/>
            </a:ext>
          </a:extLst>
        </xdr:cNvPr>
        <xdr:cNvSpPr/>
      </xdr:nvSpPr>
      <xdr:spPr>
        <a:xfrm>
          <a:off x="10777220" y="6944360"/>
          <a:ext cx="69596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31</xdr:col>
      <xdr:colOff>25400</xdr:colOff>
      <xdr:row>8</xdr:row>
      <xdr:rowOff>2540000</xdr:rowOff>
    </xdr:from>
    <xdr:to>
      <xdr:col>32</xdr:col>
      <xdr:colOff>347980</xdr:colOff>
      <xdr:row>8</xdr:row>
      <xdr:rowOff>2743200</xdr:rowOff>
    </xdr:to>
    <xdr:sp macro="Fiche" textlink="">
      <xdr:nvSpPr>
        <xdr:cNvPr id="2062" name="Fiche17">
          <a:extLst>
            <a:ext uri="{FF2B5EF4-FFF2-40B4-BE49-F238E27FC236}">
              <a16:creationId xmlns:a16="http://schemas.microsoft.com/office/drawing/2014/main" id="{BC060C9C-DC04-44DD-9AF4-FC82FBAFEC8E}"/>
            </a:ext>
          </a:extLst>
        </xdr:cNvPr>
        <xdr:cNvSpPr/>
      </xdr:nvSpPr>
      <xdr:spPr>
        <a:xfrm>
          <a:off x="11523980" y="7172960"/>
          <a:ext cx="69596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9</xdr:row>
      <xdr:rowOff>25400</xdr:rowOff>
    </xdr:from>
    <xdr:to>
      <xdr:col>3</xdr:col>
      <xdr:colOff>347980</xdr:colOff>
      <xdr:row>9</xdr:row>
      <xdr:rowOff>228600</xdr:rowOff>
    </xdr:to>
    <xdr:sp macro="Fiche" textlink="">
      <xdr:nvSpPr>
        <xdr:cNvPr id="2063" name="Fiche17">
          <a:extLst>
            <a:ext uri="{FF2B5EF4-FFF2-40B4-BE49-F238E27FC236}">
              <a16:creationId xmlns:a16="http://schemas.microsoft.com/office/drawing/2014/main" id="{16DD9024-F15E-4C88-9EE2-1C5E4F2CB2EC}"/>
            </a:ext>
          </a:extLst>
        </xdr:cNvPr>
        <xdr:cNvSpPr/>
      </xdr:nvSpPr>
      <xdr:spPr>
        <a:xfrm>
          <a:off x="1069340" y="7424420"/>
          <a:ext cx="32258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9</xdr:row>
      <xdr:rowOff>254000</xdr:rowOff>
    </xdr:from>
    <xdr:to>
      <xdr:col>17</xdr:col>
      <xdr:colOff>347980</xdr:colOff>
      <xdr:row>9</xdr:row>
      <xdr:rowOff>457200</xdr:rowOff>
    </xdr:to>
    <xdr:sp macro="Fiche" textlink="">
      <xdr:nvSpPr>
        <xdr:cNvPr id="2064" name="Fiche18">
          <a:extLst>
            <a:ext uri="{FF2B5EF4-FFF2-40B4-BE49-F238E27FC236}">
              <a16:creationId xmlns:a16="http://schemas.microsoft.com/office/drawing/2014/main" id="{02B4F5FA-AB1E-470B-9164-CAEC64032C3C}"/>
            </a:ext>
          </a:extLst>
        </xdr:cNvPr>
        <xdr:cNvSpPr/>
      </xdr:nvSpPr>
      <xdr:spPr>
        <a:xfrm>
          <a:off x="1069340" y="7653020"/>
          <a:ext cx="5549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32</xdr:col>
      <xdr:colOff>347980</xdr:colOff>
      <xdr:row>11</xdr:row>
      <xdr:rowOff>228600</xdr:rowOff>
    </xdr:to>
    <xdr:sp macro="Fiche" textlink="">
      <xdr:nvSpPr>
        <xdr:cNvPr id="2065" name="Fiche19">
          <a:extLst>
            <a:ext uri="{FF2B5EF4-FFF2-40B4-BE49-F238E27FC236}">
              <a16:creationId xmlns:a16="http://schemas.microsoft.com/office/drawing/2014/main" id="{CB5F6477-06A2-4E5C-8277-EF7840A242FD}"/>
            </a:ext>
          </a:extLst>
        </xdr:cNvPr>
        <xdr:cNvSpPr/>
      </xdr:nvSpPr>
      <xdr:spPr>
        <a:xfrm>
          <a:off x="1069340" y="8887460"/>
          <a:ext cx="111506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3</xdr:col>
      <xdr:colOff>25400</xdr:colOff>
      <xdr:row>11</xdr:row>
      <xdr:rowOff>254000</xdr:rowOff>
    </xdr:from>
    <xdr:to>
      <xdr:col>32</xdr:col>
      <xdr:colOff>347980</xdr:colOff>
      <xdr:row>11</xdr:row>
      <xdr:rowOff>457200</xdr:rowOff>
    </xdr:to>
    <xdr:sp macro="Fiche" textlink="">
      <xdr:nvSpPr>
        <xdr:cNvPr id="2066" name="Fiche20">
          <a:extLst>
            <a:ext uri="{FF2B5EF4-FFF2-40B4-BE49-F238E27FC236}">
              <a16:creationId xmlns:a16="http://schemas.microsoft.com/office/drawing/2014/main" id="{0CD53B5C-7D0B-4927-98CF-56949B3D5675}"/>
            </a:ext>
          </a:extLst>
        </xdr:cNvPr>
        <xdr:cNvSpPr/>
      </xdr:nvSpPr>
      <xdr:spPr>
        <a:xfrm>
          <a:off x="1069340" y="9116060"/>
          <a:ext cx="111506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3</xdr:col>
      <xdr:colOff>25400</xdr:colOff>
      <xdr:row>11</xdr:row>
      <xdr:rowOff>482600</xdr:rowOff>
    </xdr:from>
    <xdr:to>
      <xdr:col>32</xdr:col>
      <xdr:colOff>347980</xdr:colOff>
      <xdr:row>11</xdr:row>
      <xdr:rowOff>685800</xdr:rowOff>
    </xdr:to>
    <xdr:sp macro="Fiche" textlink="">
      <xdr:nvSpPr>
        <xdr:cNvPr id="2067" name="Fiche21">
          <a:extLst>
            <a:ext uri="{FF2B5EF4-FFF2-40B4-BE49-F238E27FC236}">
              <a16:creationId xmlns:a16="http://schemas.microsoft.com/office/drawing/2014/main" id="{31E5BD06-5D3B-49A8-AF31-C6DFE0A359EB}"/>
            </a:ext>
          </a:extLst>
        </xdr:cNvPr>
        <xdr:cNvSpPr/>
      </xdr:nvSpPr>
      <xdr:spPr>
        <a:xfrm>
          <a:off x="1069340" y="9344660"/>
          <a:ext cx="111506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8</xdr:col>
      <xdr:colOff>25400</xdr:colOff>
      <xdr:row>11</xdr:row>
      <xdr:rowOff>711200</xdr:rowOff>
    </xdr:from>
    <xdr:to>
      <xdr:col>8</xdr:col>
      <xdr:colOff>347980</xdr:colOff>
      <xdr:row>11</xdr:row>
      <xdr:rowOff>914400</xdr:rowOff>
    </xdr:to>
    <xdr:sp macro="Fiche" textlink="">
      <xdr:nvSpPr>
        <xdr:cNvPr id="2068" name="Fiche22">
          <a:extLst>
            <a:ext uri="{FF2B5EF4-FFF2-40B4-BE49-F238E27FC236}">
              <a16:creationId xmlns:a16="http://schemas.microsoft.com/office/drawing/2014/main" id="{68D05B9E-FE18-4B6D-981C-492F47688C15}"/>
            </a:ext>
          </a:extLst>
        </xdr:cNvPr>
        <xdr:cNvSpPr/>
      </xdr:nvSpPr>
      <xdr:spPr>
        <a:xfrm>
          <a:off x="2936240" y="9573260"/>
          <a:ext cx="32258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17</xdr:col>
      <xdr:colOff>25400</xdr:colOff>
      <xdr:row>11</xdr:row>
      <xdr:rowOff>939800</xdr:rowOff>
    </xdr:from>
    <xdr:to>
      <xdr:col>32</xdr:col>
      <xdr:colOff>347979</xdr:colOff>
      <xdr:row>11</xdr:row>
      <xdr:rowOff>1143000</xdr:rowOff>
    </xdr:to>
    <xdr:sp macro="Fiche" textlink="">
      <xdr:nvSpPr>
        <xdr:cNvPr id="2069" name="Fiche23">
          <a:extLst>
            <a:ext uri="{FF2B5EF4-FFF2-40B4-BE49-F238E27FC236}">
              <a16:creationId xmlns:a16="http://schemas.microsoft.com/office/drawing/2014/main" id="{26DCFE3A-F10C-433A-938D-AA4B79636429}"/>
            </a:ext>
          </a:extLst>
        </xdr:cNvPr>
        <xdr:cNvSpPr/>
      </xdr:nvSpPr>
      <xdr:spPr>
        <a:xfrm>
          <a:off x="6296660" y="9801860"/>
          <a:ext cx="5923279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33</xdr:col>
      <xdr:colOff>347980</xdr:colOff>
      <xdr:row>12</xdr:row>
      <xdr:rowOff>228600</xdr:rowOff>
    </xdr:to>
    <xdr:sp macro="Fiche" textlink="">
      <xdr:nvSpPr>
        <xdr:cNvPr id="2070" name="Fiche23">
          <a:extLst>
            <a:ext uri="{FF2B5EF4-FFF2-40B4-BE49-F238E27FC236}">
              <a16:creationId xmlns:a16="http://schemas.microsoft.com/office/drawing/2014/main" id="{842FD8A5-0AF7-4792-80F1-7EEC9FD69554}"/>
            </a:ext>
          </a:extLst>
        </xdr:cNvPr>
        <xdr:cNvSpPr/>
      </xdr:nvSpPr>
      <xdr:spPr>
        <a:xfrm>
          <a:off x="1069340" y="10053320"/>
          <a:ext cx="1152398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3</xdr:col>
      <xdr:colOff>25400</xdr:colOff>
      <xdr:row>12</xdr:row>
      <xdr:rowOff>254000</xdr:rowOff>
    </xdr:from>
    <xdr:to>
      <xdr:col>33</xdr:col>
      <xdr:colOff>347980</xdr:colOff>
      <xdr:row>12</xdr:row>
      <xdr:rowOff>457200</xdr:rowOff>
    </xdr:to>
    <xdr:sp macro="Fiche" textlink="">
      <xdr:nvSpPr>
        <xdr:cNvPr id="2071" name="Fiche24">
          <a:extLst>
            <a:ext uri="{FF2B5EF4-FFF2-40B4-BE49-F238E27FC236}">
              <a16:creationId xmlns:a16="http://schemas.microsoft.com/office/drawing/2014/main" id="{5944D68D-6D4E-4019-A52D-C325B8B88DEB}"/>
            </a:ext>
          </a:extLst>
        </xdr:cNvPr>
        <xdr:cNvSpPr/>
      </xdr:nvSpPr>
      <xdr:spPr>
        <a:xfrm>
          <a:off x="1069340" y="10281920"/>
          <a:ext cx="1152398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32</xdr:col>
      <xdr:colOff>347980</xdr:colOff>
      <xdr:row>13</xdr:row>
      <xdr:rowOff>228600</xdr:rowOff>
    </xdr:to>
    <xdr:sp macro="Fiche" textlink="">
      <xdr:nvSpPr>
        <xdr:cNvPr id="2072" name="Fiche23">
          <a:extLst>
            <a:ext uri="{FF2B5EF4-FFF2-40B4-BE49-F238E27FC236}">
              <a16:creationId xmlns:a16="http://schemas.microsoft.com/office/drawing/2014/main" id="{70105622-89AF-45A2-B80C-0EB770525834}"/>
            </a:ext>
          </a:extLst>
        </xdr:cNvPr>
        <xdr:cNvSpPr/>
      </xdr:nvSpPr>
      <xdr:spPr>
        <a:xfrm>
          <a:off x="1069340" y="10784840"/>
          <a:ext cx="111506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9</xdr:col>
      <xdr:colOff>25400</xdr:colOff>
      <xdr:row>13</xdr:row>
      <xdr:rowOff>254000</xdr:rowOff>
    </xdr:from>
    <xdr:to>
      <xdr:col>20</xdr:col>
      <xdr:colOff>347980</xdr:colOff>
      <xdr:row>13</xdr:row>
      <xdr:rowOff>457200</xdr:rowOff>
    </xdr:to>
    <xdr:sp macro="Fiche" textlink="">
      <xdr:nvSpPr>
        <xdr:cNvPr id="2073" name="Fiche25">
          <a:extLst>
            <a:ext uri="{FF2B5EF4-FFF2-40B4-BE49-F238E27FC236}">
              <a16:creationId xmlns:a16="http://schemas.microsoft.com/office/drawing/2014/main" id="{DF54AB97-D0C0-42F8-A193-0366064FA02E}"/>
            </a:ext>
          </a:extLst>
        </xdr:cNvPr>
        <xdr:cNvSpPr/>
      </xdr:nvSpPr>
      <xdr:spPr>
        <a:xfrm>
          <a:off x="3309620" y="11013440"/>
          <a:ext cx="442976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17</xdr:col>
      <xdr:colOff>25400</xdr:colOff>
      <xdr:row>13</xdr:row>
      <xdr:rowOff>482600</xdr:rowOff>
    </xdr:from>
    <xdr:to>
      <xdr:col>18</xdr:col>
      <xdr:colOff>347980</xdr:colOff>
      <xdr:row>13</xdr:row>
      <xdr:rowOff>685800</xdr:rowOff>
    </xdr:to>
    <xdr:sp macro="Fiche" textlink="">
      <xdr:nvSpPr>
        <xdr:cNvPr id="2074" name="Fiche26">
          <a:extLst>
            <a:ext uri="{FF2B5EF4-FFF2-40B4-BE49-F238E27FC236}">
              <a16:creationId xmlns:a16="http://schemas.microsoft.com/office/drawing/2014/main" id="{FF8C2DF9-389F-4E20-A0B0-036DEDE36EEE}"/>
            </a:ext>
          </a:extLst>
        </xdr:cNvPr>
        <xdr:cNvSpPr/>
      </xdr:nvSpPr>
      <xdr:spPr>
        <a:xfrm>
          <a:off x="6296660" y="11242040"/>
          <a:ext cx="69596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8BFA~1.BAN\AppData\Local\Temp\calendrier-annuel-dpl-v4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Data"/>
      <sheetName val="Type"/>
    </sheetNames>
    <sheetDataSet>
      <sheetData sheetId="0"/>
      <sheetData sheetId="1">
        <row r="3">
          <cell r="C3">
            <v>2023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tabSelected="1" zoomScaleNormal="100" workbookViewId="0">
      <selection activeCell="I1" sqref="I1"/>
    </sheetView>
  </sheetViews>
  <sheetFormatPr baseColWidth="10" defaultRowHeight="14.4" x14ac:dyDescent="0.3"/>
  <cols>
    <col min="1" max="1" width="2" customWidth="1"/>
    <col min="2" max="2" width="3.5546875" customWidth="1"/>
    <col min="3" max="3" width="12.109375" customWidth="1"/>
    <col min="4" max="10" width="17.88671875" customWidth="1"/>
    <col min="11" max="11" width="10.88671875" customWidth="1"/>
    <col min="12" max="12" width="25.21875" customWidth="1"/>
  </cols>
  <sheetData>
    <row r="1" spans="1:12" ht="33.9" customHeight="1" x14ac:dyDescent="0.3">
      <c r="A1" s="8"/>
      <c r="C1" s="9"/>
    </row>
    <row r="2" spans="1:12" ht="19.5" customHeight="1" x14ac:dyDescent="0.3">
      <c r="A2" s="8"/>
      <c r="B2" s="15">
        <v>6</v>
      </c>
      <c r="C2" s="16">
        <v>2022</v>
      </c>
      <c r="D2" s="22" t="s">
        <v>48</v>
      </c>
      <c r="E2" s="23"/>
      <c r="F2" s="23"/>
      <c r="G2" s="23"/>
      <c r="H2" s="23"/>
      <c r="I2" s="23"/>
      <c r="J2" s="24"/>
    </row>
    <row r="3" spans="1:12" ht="21.9" customHeight="1" x14ac:dyDescent="0.3">
      <c r="A3" s="10"/>
      <c r="B3" s="11"/>
      <c r="C3" s="25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1</v>
      </c>
    </row>
    <row r="4" spans="1:12" s="11" customFormat="1" ht="91.95" customHeight="1" x14ac:dyDescent="0.3">
      <c r="A4" s="59"/>
      <c r="B4" s="60"/>
      <c r="C4" s="61">
        <v>22</v>
      </c>
      <c r="D4" s="64">
        <v>44711</v>
      </c>
      <c r="E4" s="64">
        <v>44712</v>
      </c>
      <c r="F4" s="62">
        <v>44713</v>
      </c>
      <c r="G4" s="62">
        <v>44714</v>
      </c>
      <c r="H4" s="62">
        <v>44715</v>
      </c>
      <c r="I4" s="63">
        <v>44716</v>
      </c>
      <c r="J4" s="71">
        <v>44717</v>
      </c>
      <c r="K4"/>
      <c r="L4" s="89" t="s">
        <v>49</v>
      </c>
    </row>
    <row r="5" spans="1:12" ht="91.95" customHeight="1" x14ac:dyDescent="0.3">
      <c r="A5" s="59"/>
      <c r="B5" s="60"/>
      <c r="C5" s="61">
        <v>23</v>
      </c>
      <c r="D5" s="71">
        <v>44718</v>
      </c>
      <c r="E5" s="62">
        <v>44719</v>
      </c>
      <c r="F5" s="62">
        <v>44720</v>
      </c>
      <c r="G5" s="62">
        <v>44721</v>
      </c>
      <c r="H5" s="62">
        <v>44722</v>
      </c>
      <c r="I5" s="63">
        <v>44723</v>
      </c>
      <c r="J5" s="63">
        <v>44724</v>
      </c>
      <c r="L5" s="90" t="s">
        <v>50</v>
      </c>
    </row>
    <row r="6" spans="1:12" ht="55.95" customHeight="1" x14ac:dyDescent="0.3">
      <c r="A6" s="59"/>
      <c r="B6" s="60"/>
      <c r="C6" s="61">
        <v>24</v>
      </c>
      <c r="D6" s="62">
        <v>44725</v>
      </c>
      <c r="E6" s="62">
        <v>44726</v>
      </c>
      <c r="F6" s="62">
        <v>44727</v>
      </c>
      <c r="G6" s="62">
        <v>44728</v>
      </c>
      <c r="H6" s="62">
        <v>44729</v>
      </c>
      <c r="I6" s="63">
        <v>44730</v>
      </c>
      <c r="J6" s="63">
        <v>44731</v>
      </c>
      <c r="K6" s="60"/>
      <c r="L6" s="91" t="s">
        <v>51</v>
      </c>
    </row>
    <row r="7" spans="1:12" ht="58.05" customHeight="1" x14ac:dyDescent="0.3">
      <c r="A7" s="59"/>
      <c r="B7" s="60"/>
      <c r="C7" s="61">
        <v>25</v>
      </c>
      <c r="D7" s="62">
        <v>44732</v>
      </c>
      <c r="E7" s="62">
        <v>44733</v>
      </c>
      <c r="F7" s="62">
        <v>44734</v>
      </c>
      <c r="G7" s="62">
        <v>44735</v>
      </c>
      <c r="H7" s="62">
        <v>44736</v>
      </c>
      <c r="I7" s="63">
        <v>44737</v>
      </c>
      <c r="J7" s="63">
        <v>44738</v>
      </c>
      <c r="L7" s="92" t="s">
        <v>52</v>
      </c>
    </row>
    <row r="8" spans="1:12" ht="55.95" customHeight="1" x14ac:dyDescent="0.3">
      <c r="A8" s="59"/>
      <c r="B8" s="60"/>
      <c r="C8" s="61">
        <v>26</v>
      </c>
      <c r="D8" s="62">
        <v>44739</v>
      </c>
      <c r="E8" s="62">
        <v>44740</v>
      </c>
      <c r="F8" s="62">
        <v>44741</v>
      </c>
      <c r="G8" s="62">
        <v>44742</v>
      </c>
      <c r="H8" s="64">
        <v>44743</v>
      </c>
      <c r="I8" s="65">
        <v>44744</v>
      </c>
      <c r="J8" s="65">
        <v>44745</v>
      </c>
      <c r="L8" s="93" t="s">
        <v>53</v>
      </c>
    </row>
    <row r="9" spans="1:12" ht="58.05" customHeight="1" x14ac:dyDescent="0.3">
      <c r="A9" s="59"/>
      <c r="B9" s="60"/>
      <c r="C9" s="61">
        <v>27</v>
      </c>
      <c r="D9" s="64">
        <v>44746</v>
      </c>
      <c r="E9" s="64">
        <v>44747</v>
      </c>
      <c r="F9" s="64">
        <v>44748</v>
      </c>
      <c r="G9" s="64">
        <v>44749</v>
      </c>
      <c r="H9" s="64">
        <v>44750</v>
      </c>
      <c r="I9" s="65">
        <v>44751</v>
      </c>
      <c r="J9" s="65">
        <v>44752</v>
      </c>
    </row>
    <row r="10" spans="1:12" ht="58.05" customHeight="1" x14ac:dyDescent="0.3">
      <c r="A10" s="12"/>
      <c r="C10" s="14" t="s">
        <v>10</v>
      </c>
      <c r="D10" s="17"/>
      <c r="E10" s="18"/>
      <c r="F10" s="18"/>
      <c r="G10" s="18"/>
      <c r="H10" s="18"/>
      <c r="I10" s="18"/>
      <c r="J10" s="19"/>
    </row>
    <row r="11" spans="1:12" ht="58.05" customHeight="1" x14ac:dyDescent="0.3"/>
    <row r="12" spans="1:12" ht="58.05" customHeight="1" x14ac:dyDescent="0.3"/>
    <row r="13" spans="1:12" ht="58.05" customHeight="1" x14ac:dyDescent="0.3"/>
    <row r="14" spans="1:12" ht="58.05" customHeight="1" x14ac:dyDescent="0.3"/>
    <row r="15" spans="1:12" ht="58.05" customHeight="1" x14ac:dyDescent="0.3"/>
    <row r="16" spans="1:12" ht="56.1" customHeight="1" x14ac:dyDescent="0.3"/>
    <row r="17" ht="22.5" customHeight="1" x14ac:dyDescent="0.3"/>
    <row r="18" ht="22.5" customHeight="1" x14ac:dyDescent="0.3"/>
    <row r="19" ht="22.5" customHeight="1" x14ac:dyDescent="0.3"/>
    <row r="20" ht="22.5" customHeight="1" x14ac:dyDescent="0.3"/>
    <row r="21" ht="22.5" customHeight="1" x14ac:dyDescent="0.3"/>
    <row r="22" ht="22.5" customHeight="1" x14ac:dyDescent="0.3"/>
    <row r="23" ht="22.5" customHeight="1" x14ac:dyDescent="0.3"/>
    <row r="24" ht="22.5" customHeight="1" x14ac:dyDescent="0.3"/>
    <row r="25" ht="22.5" customHeight="1" x14ac:dyDescent="0.3"/>
    <row r="26" ht="22.5" customHeight="1" x14ac:dyDescent="0.3"/>
    <row r="27" ht="22.5" customHeight="1" x14ac:dyDescent="0.3"/>
    <row r="28" ht="22.5" customHeight="1" x14ac:dyDescent="0.3"/>
    <row r="29" ht="22.5" customHeight="1" x14ac:dyDescent="0.3"/>
    <row r="30" ht="22.5" customHeight="1" x14ac:dyDescent="0.3"/>
    <row r="31" ht="22.5" customHeight="1" x14ac:dyDescent="0.3"/>
    <row r="32" ht="22.5" customHeight="1" x14ac:dyDescent="0.3"/>
    <row r="33" ht="22.5" customHeight="1" x14ac:dyDescent="0.3"/>
    <row r="34" ht="22.5" customHeight="1" x14ac:dyDescent="0.3"/>
    <row r="35" ht="22.5" customHeight="1" x14ac:dyDescent="0.3"/>
    <row r="36" ht="22.5" customHeight="1" x14ac:dyDescent="0.3"/>
    <row r="37" ht="22.5" customHeight="1" x14ac:dyDescent="0.3"/>
    <row r="38" ht="22.5" customHeight="1" x14ac:dyDescent="0.3"/>
    <row r="162" spans="1:11" s="13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3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3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3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3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3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3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3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3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3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3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3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3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3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3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3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3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3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3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3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3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3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3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3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3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3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3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3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3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3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3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3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3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3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3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3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3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3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3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3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3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3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3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3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3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3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3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3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3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3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3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3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3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3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3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3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3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3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3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3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3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3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3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3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3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3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3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3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3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3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3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3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3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3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3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3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3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3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3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3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3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3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3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3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3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3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3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3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3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3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3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3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3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3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3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3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3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3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3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3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3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3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3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3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3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3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3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3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3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3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3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3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3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3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3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3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3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3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3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3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3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3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3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3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3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3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3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3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3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3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3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3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3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3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3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3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3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3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3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3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3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3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3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3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3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3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3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3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3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3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3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3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3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3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3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3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3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3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3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3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3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3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3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3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3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3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3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3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3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3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3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3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3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3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3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3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3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3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3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3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3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3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3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3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3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3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3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3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3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3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3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3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3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3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3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3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3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3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3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3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3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3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3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3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3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3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3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3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3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3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3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3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3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3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3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3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3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3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3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3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3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3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3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3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3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3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3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3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3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3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3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3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3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3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3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3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3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3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3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3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3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3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3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3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3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3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3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3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3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3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3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3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3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3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3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3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3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3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3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3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3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3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3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3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3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3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3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3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3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3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3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3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3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3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3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3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3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3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3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3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3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3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3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3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3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3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3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3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3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3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3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3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3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3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3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3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3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3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3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3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3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3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3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3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3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3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3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3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3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3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3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3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3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3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3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3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3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3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3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3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3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3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3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3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3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3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3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3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3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3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3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3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3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3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3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3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3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3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3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3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3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3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3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3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3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3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3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3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3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3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3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3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3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3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3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3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3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3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3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3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3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3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3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3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3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3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3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3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3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3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3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3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3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3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3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3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3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3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3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3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3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3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3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3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3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3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3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3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3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3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3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3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3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3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3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3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3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3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3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3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3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3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3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3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3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3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3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3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3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3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3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3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3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3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3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3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3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3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3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3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3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3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3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3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3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3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3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3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3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3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3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3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3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3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3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3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3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3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3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3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3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3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3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3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3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3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3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3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3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3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3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3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3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3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3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3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3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3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3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3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3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3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3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3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3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3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3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3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3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3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3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3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3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3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3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3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3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3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3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3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3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3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3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3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3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3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3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3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3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3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3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3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3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3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3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3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3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3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3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3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3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3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3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3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3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3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3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3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3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3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3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3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3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3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3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3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3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3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3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3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3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3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3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3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3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3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3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3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3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3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3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3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3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3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3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3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3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3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3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3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3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3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3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3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3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3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3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3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3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3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3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3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3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3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3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3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3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3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3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3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3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3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3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3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3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3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3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3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3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3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3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3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3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3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3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3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3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3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3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3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3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3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3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3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3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3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3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3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3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3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3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3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3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3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3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3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3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3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3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3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3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3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3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3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3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3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3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3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3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3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3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3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3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3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3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3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3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3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3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3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3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3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3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3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3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3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3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3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3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3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3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3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3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3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3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3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3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3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3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3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3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3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3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3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3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3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3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3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3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3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3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3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3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3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3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3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3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3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3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3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3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3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3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3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3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3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3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3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3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3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3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3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3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3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3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3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3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3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3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3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3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3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3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3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3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3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3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3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3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3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3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3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3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3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3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3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3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3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3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3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3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3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3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3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3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3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3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3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3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3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3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3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3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3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3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3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3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3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3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3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3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3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3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3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3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3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3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3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3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3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3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3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3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3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3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3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3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3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3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3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3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3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3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3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3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3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3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3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3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3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3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3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3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3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3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3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3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3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3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3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3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3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3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3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3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3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3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3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3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3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3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3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3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3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3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3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3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3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3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3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3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3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3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3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3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3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3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3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3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3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3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3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3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3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3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3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3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3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3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3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3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3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3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3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3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3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3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3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3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3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3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3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3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3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3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3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3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3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3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3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3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3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3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3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3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3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3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3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3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3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3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3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3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3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3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3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3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3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3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3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3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3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3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3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3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3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3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3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3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3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3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3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3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3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3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3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3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3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3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3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3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3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3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3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3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3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3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3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3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3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3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3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3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3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3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3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3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3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3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3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3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3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3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3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3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3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3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3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3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3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3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3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3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3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3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3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3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3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3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3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3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3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3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3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3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3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3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3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3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3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3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3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3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3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3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3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3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3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3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3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3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3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3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3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3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3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3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3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3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3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3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3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3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3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3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3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3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3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3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3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3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3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3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3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3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3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3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3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3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3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3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3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3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3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3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3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3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3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3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3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3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3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3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3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3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3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3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3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3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3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3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3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3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3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3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3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3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3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3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3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3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3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3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3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3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3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3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3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3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3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3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3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3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3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3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3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3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3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3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3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3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3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3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3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3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3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3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3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3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3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3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3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3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3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3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3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3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3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3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3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3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3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3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3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3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3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3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3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3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3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3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3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3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3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3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3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3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3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3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3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3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3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3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3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3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3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3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3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3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3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3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3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3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3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3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3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3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3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3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3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3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3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3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3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3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3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3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3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3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3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3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3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3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3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3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3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3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3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3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3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3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3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3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3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3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3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3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3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3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3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3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3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3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3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3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3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3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3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3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3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3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3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3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3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3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3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3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3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3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3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3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3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3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3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3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3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3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3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3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3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3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3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3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3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3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3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3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3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3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3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3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3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3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3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3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3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3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3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3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3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3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3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3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3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3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3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3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3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3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3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3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3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3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3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3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3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3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3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3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3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3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3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3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3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3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3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3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3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3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3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3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3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3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3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3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3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3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3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3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3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3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3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3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3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3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3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3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3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3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3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3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3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3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3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3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3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3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3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3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3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3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3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3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3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3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3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3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3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3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3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3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3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3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3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3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3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3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3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3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3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3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3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3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3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3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3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3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3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3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3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3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3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3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3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3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3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3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3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3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3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3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3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3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3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3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3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3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3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3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3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3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3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3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3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3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3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3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3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3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3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3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3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3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3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3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3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3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3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3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3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3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3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3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3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3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3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3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3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3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3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3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3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3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3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3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3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3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3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3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3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3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3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3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3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3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3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3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3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3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3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3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3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3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3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3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3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3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3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3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3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3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3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3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3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3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3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3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3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3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3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3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3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3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3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3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3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3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3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3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3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3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3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3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3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3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3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3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3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3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3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3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3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3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3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3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3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3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3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3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3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3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3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3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3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3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3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3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3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3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3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3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3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3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3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3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3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3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3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3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3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3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3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3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3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3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3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3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3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3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3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3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3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3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3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3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3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3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3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3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3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3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3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3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3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3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3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3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3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3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3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3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3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3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3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3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3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3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3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3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3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3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3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3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3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3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3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3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3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3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3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3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3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3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3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3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3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3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3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3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3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3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3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3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3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3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3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3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3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3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3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3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3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3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3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3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3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3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3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3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3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3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3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3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3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3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3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3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3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3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3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3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3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3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3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3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3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3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3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3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3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3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3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3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3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3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3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3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3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3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3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3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3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3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3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3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3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3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3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3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3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3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3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3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3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3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3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3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3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3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3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3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3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3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3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3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3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3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3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3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3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3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3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3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3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3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3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3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3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3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3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3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3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3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3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3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3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3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3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3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3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3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3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3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3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3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3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3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3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3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3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3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3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3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3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3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3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3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3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3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3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3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3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3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3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3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3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3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3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3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3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3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3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3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3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3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3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3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3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3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3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3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3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3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3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3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3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3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3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3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3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3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3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3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3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3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3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3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3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3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3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3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3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3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3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3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3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3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3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3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3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3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3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3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3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3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3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3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3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3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3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3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3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3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3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3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3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3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3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3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3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3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3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3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3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3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3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3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3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3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3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3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3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3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3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3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3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3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3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3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3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3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3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3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3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3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3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3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3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3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3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3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3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3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3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3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3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3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3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3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3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3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3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3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3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3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3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3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3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3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3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3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3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3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3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3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3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3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3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3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3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3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3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3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3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3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3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3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3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3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3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3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3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3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3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3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3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3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3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3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3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3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3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3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3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3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3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3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3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3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3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3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3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3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3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3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3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3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3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3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3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3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3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3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3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3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3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3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3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3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3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3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3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3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3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3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3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3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3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3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3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3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3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3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3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3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3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3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3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3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3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3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3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3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3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3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3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3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3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3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3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3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3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3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3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3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3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3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3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3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3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3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3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3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3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3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3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3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3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3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3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3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3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3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3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3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3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3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3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3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3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3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3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3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3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3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3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3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3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3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3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3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3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3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3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3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3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3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3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3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3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3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3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3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3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3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3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3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3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3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3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3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3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3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3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3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3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3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3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3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3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3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3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3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3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3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3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3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3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3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3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3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3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3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3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3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3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3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3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3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3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3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3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3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3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3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3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3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3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3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3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3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3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3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3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3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3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3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3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3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3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3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3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3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3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3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3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3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3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3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3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3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3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3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3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3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3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3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3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3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3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3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3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3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3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3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3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3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3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3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3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3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3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3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3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3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3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3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3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3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3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3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3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3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3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3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3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3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3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3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3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3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3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3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3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3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3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3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3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3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3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3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3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3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3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3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3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3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3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3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3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3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3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3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3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3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3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3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3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3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3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3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3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3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3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3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3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3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3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3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3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3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3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3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3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3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3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3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3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3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3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3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3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3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3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3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3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3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3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3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3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3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3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3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3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3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2" r:id="rId4" name="ComboBox3">
          <controlPr defaultSize="0" autoLine="0" listFillRange="types" r:id="rId5">
            <anchor moveWithCells="1">
              <from>
                <xdr:col>5</xdr:col>
                <xdr:colOff>708660</xdr:colOff>
                <xdr:row>0</xdr:row>
                <xdr:rowOff>121920</xdr:rowOff>
              </from>
              <to>
                <xdr:col>6</xdr:col>
                <xdr:colOff>731520</xdr:colOff>
                <xdr:row>0</xdr:row>
                <xdr:rowOff>342900</xdr:rowOff>
              </to>
            </anchor>
          </controlPr>
        </control>
      </mc:Choice>
      <mc:Fallback>
        <control shapeId="1242" r:id="rId4" name="ComboBox3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464820</xdr:colOff>
                <xdr:row>0</xdr:row>
                <xdr:rowOff>121920</xdr:rowOff>
              </from>
              <to>
                <xdr:col>5</xdr:col>
                <xdr:colOff>487680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0" r:id="rId8" name="ComboBox1">
          <controlPr defaultSize="0" autoLine="0" autoPict="0" r:id="rId9">
            <anchor moveWithCells="1">
              <from>
                <xdr:col>3</xdr:col>
                <xdr:colOff>7620</xdr:colOff>
                <xdr:row>0</xdr:row>
                <xdr:rowOff>114300</xdr:rowOff>
              </from>
              <to>
                <xdr:col>4</xdr:col>
                <xdr:colOff>7620</xdr:colOff>
                <xdr:row>0</xdr:row>
                <xdr:rowOff>335280</xdr:rowOff>
              </to>
            </anchor>
          </controlPr>
        </control>
      </mc:Choice>
      <mc:Fallback>
        <control shapeId="1240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L11" sqref="AL11"/>
    </sheetView>
  </sheetViews>
  <sheetFormatPr baseColWidth="10" defaultColWidth="11.5546875" defaultRowHeight="14.4" x14ac:dyDescent="0.3"/>
  <cols>
    <col min="1" max="1" width="2" style="73" customWidth="1"/>
    <col min="2" max="2" width="3.5546875" style="73" customWidth="1"/>
    <col min="3" max="3" width="9.6640625" style="73" customWidth="1"/>
    <col min="4" max="34" width="5.44140625" style="73" customWidth="1"/>
    <col min="35" max="35" width="6.44140625" style="73" customWidth="1"/>
    <col min="36" max="36" width="4.6640625" style="73" customWidth="1"/>
    <col min="37" max="37" width="29.44140625" style="73" customWidth="1"/>
    <col min="38" max="38" width="11.5546875" style="73" customWidth="1"/>
    <col min="39" max="68" width="11.5546875" style="73"/>
    <col min="69" max="69" width="16" style="56" customWidth="1"/>
    <col min="70" max="70" width="7.44140625" style="13" customWidth="1"/>
    <col min="71" max="71" width="6.5546875" style="55" customWidth="1"/>
    <col min="72" max="74" width="10.88671875" style="13"/>
    <col min="75" max="16384" width="11.5546875" style="73"/>
  </cols>
  <sheetData>
    <row r="1" spans="1:74" ht="26.4" customHeight="1" x14ac:dyDescent="0.3">
      <c r="A1" s="72"/>
      <c r="C1" s="74"/>
      <c r="BQ1" s="26"/>
      <c r="BR1" s="27"/>
      <c r="BS1" s="28"/>
      <c r="BT1" s="75"/>
      <c r="BU1" s="75"/>
      <c r="BV1" s="75"/>
    </row>
    <row r="2" spans="1:74" x14ac:dyDescent="0.3">
      <c r="A2" s="76">
        <v>4</v>
      </c>
      <c r="C2" s="76">
        <v>8</v>
      </c>
      <c r="BQ2" s="26"/>
      <c r="BR2" s="29">
        <v>2015</v>
      </c>
      <c r="BS2" s="30"/>
      <c r="BT2" s="77" t="s">
        <v>11</v>
      </c>
      <c r="BU2" s="78">
        <f>DATE(C3,1,1)</f>
        <v>44562</v>
      </c>
      <c r="BV2" s="78">
        <f>DATE(YEAR(BQ1)+1,1,1)</f>
        <v>367</v>
      </c>
    </row>
    <row r="3" spans="1:74" s="79" customFormat="1" ht="20.100000000000001" customHeight="1" x14ac:dyDescent="0.3">
      <c r="B3" s="80"/>
      <c r="C3" s="81">
        <f>INDEX(BR2:BR17,C2)</f>
        <v>2022</v>
      </c>
      <c r="D3" s="82">
        <v>1</v>
      </c>
      <c r="E3" s="83">
        <v>2</v>
      </c>
      <c r="F3" s="83">
        <v>3</v>
      </c>
      <c r="G3" s="83">
        <v>4</v>
      </c>
      <c r="H3" s="83">
        <v>5</v>
      </c>
      <c r="I3" s="83">
        <v>6</v>
      </c>
      <c r="J3" s="83">
        <v>7</v>
      </c>
      <c r="K3" s="83">
        <v>8</v>
      </c>
      <c r="L3" s="83">
        <v>9</v>
      </c>
      <c r="M3" s="83">
        <v>10</v>
      </c>
      <c r="N3" s="83">
        <v>11</v>
      </c>
      <c r="O3" s="83">
        <v>12</v>
      </c>
      <c r="P3" s="83">
        <v>13</v>
      </c>
      <c r="Q3" s="83">
        <v>14</v>
      </c>
      <c r="R3" s="83">
        <v>15</v>
      </c>
      <c r="S3" s="83">
        <v>16</v>
      </c>
      <c r="T3" s="83">
        <v>17</v>
      </c>
      <c r="U3" s="83">
        <v>18</v>
      </c>
      <c r="V3" s="83">
        <v>19</v>
      </c>
      <c r="W3" s="83">
        <v>20</v>
      </c>
      <c r="X3" s="83">
        <v>21</v>
      </c>
      <c r="Y3" s="83">
        <v>22</v>
      </c>
      <c r="Z3" s="83">
        <v>23</v>
      </c>
      <c r="AA3" s="83">
        <v>24</v>
      </c>
      <c r="AB3" s="83">
        <v>25</v>
      </c>
      <c r="AC3" s="83">
        <v>26</v>
      </c>
      <c r="AD3" s="83">
        <v>27</v>
      </c>
      <c r="AE3" s="83">
        <v>28</v>
      </c>
      <c r="AF3" s="83">
        <v>29</v>
      </c>
      <c r="AG3" s="83">
        <v>30</v>
      </c>
      <c r="AH3" s="84">
        <v>31</v>
      </c>
      <c r="BQ3" s="31"/>
      <c r="BR3" s="29">
        <v>2016</v>
      </c>
      <c r="BS3" s="32"/>
      <c r="BT3" s="85" t="s">
        <v>12</v>
      </c>
      <c r="BU3" s="86">
        <f>ROUND(DATE(C3,4,MOD(234-11*MOD(C3,19),30))/7,)*7-6</f>
        <v>44668</v>
      </c>
      <c r="BV3" s="86">
        <f>ROUND(DATE(YEAR(BQ1)+1,4,MOD(234-11*MOD(YEAR(BQ1)+1,19),30))/7,)*7-6</f>
        <v>463</v>
      </c>
    </row>
    <row r="4" spans="1:74" ht="58.05" customHeight="1" x14ac:dyDescent="0.3">
      <c r="B4" s="33" t="s">
        <v>13</v>
      </c>
      <c r="C4" s="34"/>
      <c r="D4" s="35"/>
      <c r="E4" s="36"/>
      <c r="F4" s="36"/>
      <c r="G4" s="36"/>
      <c r="H4" s="36"/>
      <c r="I4" s="36"/>
      <c r="J4" s="36"/>
      <c r="K4" s="36"/>
      <c r="L4" s="37"/>
      <c r="M4" s="37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8"/>
      <c r="AH4" s="39"/>
      <c r="AK4" s="89" t="s">
        <v>49</v>
      </c>
      <c r="BQ4" s="26"/>
      <c r="BR4" s="29">
        <v>2017</v>
      </c>
      <c r="BS4" s="28"/>
      <c r="BT4" s="77" t="s">
        <v>14</v>
      </c>
      <c r="BU4" s="78">
        <f>BU3+1</f>
        <v>44669</v>
      </c>
      <c r="BV4" s="78">
        <f>BV3+1</f>
        <v>464</v>
      </c>
    </row>
    <row r="5" spans="1:74" ht="58.05" customHeight="1" x14ac:dyDescent="0.3">
      <c r="B5" s="40" t="s">
        <v>15</v>
      </c>
      <c r="C5" s="88"/>
      <c r="D5" s="41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3"/>
      <c r="AK5" s="90" t="s">
        <v>50</v>
      </c>
      <c r="BQ5" s="26"/>
      <c r="BR5" s="29">
        <v>2018</v>
      </c>
      <c r="BS5" s="28"/>
      <c r="BT5" s="77" t="s">
        <v>16</v>
      </c>
      <c r="BU5" s="78">
        <f>DATE(C3,5,1)</f>
        <v>44682</v>
      </c>
      <c r="BV5" s="78">
        <f>DATE(YEAR(BQ1)+1,5,1)</f>
        <v>487</v>
      </c>
    </row>
    <row r="6" spans="1:74" ht="58.05" customHeight="1" x14ac:dyDescent="0.3">
      <c r="B6" s="40" t="s">
        <v>17</v>
      </c>
      <c r="C6" s="41"/>
      <c r="D6" s="41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4"/>
      <c r="AH6" s="45"/>
      <c r="AK6" s="91" t="s">
        <v>51</v>
      </c>
      <c r="BQ6" s="26"/>
      <c r="BR6" s="29">
        <v>2019</v>
      </c>
      <c r="BS6" s="28"/>
      <c r="BT6" s="77" t="s">
        <v>18</v>
      </c>
      <c r="BU6" s="78">
        <f>DATE(C3,5,8)</f>
        <v>44689</v>
      </c>
      <c r="BV6" s="78">
        <f>DATE(YEAR(BQ1)+1,5,8)</f>
        <v>494</v>
      </c>
    </row>
    <row r="7" spans="1:74" ht="73.95" customHeight="1" x14ac:dyDescent="0.3">
      <c r="B7" s="40" t="s">
        <v>19</v>
      </c>
      <c r="C7" s="41"/>
      <c r="D7" s="41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3"/>
      <c r="AK7" s="92" t="s">
        <v>52</v>
      </c>
      <c r="BQ7" s="26"/>
      <c r="BR7" s="29">
        <v>2020</v>
      </c>
      <c r="BS7" s="28"/>
      <c r="BT7" s="77" t="s">
        <v>20</v>
      </c>
      <c r="BU7" s="78">
        <f>BU3+39</f>
        <v>44707</v>
      </c>
      <c r="BV7" s="78">
        <f>BV3+39</f>
        <v>502</v>
      </c>
    </row>
    <row r="8" spans="1:74" ht="58.05" customHeight="1" x14ac:dyDescent="0.3">
      <c r="B8" s="40" t="s">
        <v>21</v>
      </c>
      <c r="C8" s="41"/>
      <c r="D8" s="41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5"/>
      <c r="AK8" s="93" t="s">
        <v>53</v>
      </c>
      <c r="BQ8" s="26"/>
      <c r="BR8" s="29">
        <v>2021</v>
      </c>
      <c r="BS8" s="46"/>
      <c r="BT8" s="77" t="s">
        <v>22</v>
      </c>
      <c r="BU8" s="78">
        <f>BU3+49</f>
        <v>44717</v>
      </c>
      <c r="BV8" s="78">
        <f>BV3+49</f>
        <v>512</v>
      </c>
    </row>
    <row r="9" spans="1:74" ht="217.95" customHeight="1" x14ac:dyDescent="0.3">
      <c r="B9" s="40" t="s">
        <v>23</v>
      </c>
      <c r="C9" s="41"/>
      <c r="D9" s="41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3"/>
      <c r="BQ9" s="26"/>
      <c r="BR9" s="29">
        <v>2022</v>
      </c>
      <c r="BS9" s="46"/>
      <c r="BT9" s="77" t="s">
        <v>24</v>
      </c>
      <c r="BU9" s="78">
        <f>BU8+1</f>
        <v>44718</v>
      </c>
      <c r="BV9" s="78">
        <f>BV8+1</f>
        <v>513</v>
      </c>
    </row>
    <row r="10" spans="1:74" ht="58.05" customHeight="1" x14ac:dyDescent="0.3">
      <c r="B10" s="40" t="s">
        <v>25</v>
      </c>
      <c r="C10" s="41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7"/>
      <c r="BQ10" s="26"/>
      <c r="BR10" s="30">
        <v>2023</v>
      </c>
      <c r="BS10" s="46"/>
      <c r="BT10" s="77" t="s">
        <v>26</v>
      </c>
      <c r="BU10" s="78">
        <f>DATE(C3,7,14)</f>
        <v>44756</v>
      </c>
      <c r="BV10" s="78">
        <f>DATE(YEAR(BQ1)+1,7,14)</f>
        <v>561</v>
      </c>
    </row>
    <row r="11" spans="1:74" ht="58.05" customHeight="1" x14ac:dyDescent="0.3">
      <c r="B11" s="40" t="s">
        <v>27</v>
      </c>
      <c r="C11" s="41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8"/>
      <c r="AK11" s="89" t="s">
        <v>49</v>
      </c>
      <c r="BQ11" s="26"/>
      <c r="BR11" s="30">
        <v>2024</v>
      </c>
      <c r="BS11" s="49"/>
      <c r="BT11" s="85" t="s">
        <v>28</v>
      </c>
      <c r="BU11" s="86">
        <f>DATE(C3,8,15)</f>
        <v>44788</v>
      </c>
      <c r="BV11" s="86">
        <f>DATE(YEAR(BQ1)+1,8,15)</f>
        <v>593</v>
      </c>
    </row>
    <row r="12" spans="1:74" ht="91.95" customHeight="1" x14ac:dyDescent="0.3">
      <c r="B12" s="40" t="s">
        <v>29</v>
      </c>
      <c r="C12" s="41"/>
      <c r="D12" s="41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3"/>
      <c r="AK12" s="90" t="s">
        <v>50</v>
      </c>
      <c r="BQ12" s="26"/>
      <c r="BR12" s="30">
        <v>2025</v>
      </c>
      <c r="BS12" s="49"/>
      <c r="BT12" s="85" t="s">
        <v>30</v>
      </c>
      <c r="BU12" s="86">
        <f>DATE(C3,11,1)</f>
        <v>44866</v>
      </c>
      <c r="BV12" s="86">
        <f>DATE(YEAR(BQ1)+1,11,1)</f>
        <v>671</v>
      </c>
    </row>
    <row r="13" spans="1:74" ht="58.05" customHeight="1" x14ac:dyDescent="0.3">
      <c r="B13" s="40" t="s">
        <v>31</v>
      </c>
      <c r="C13" s="41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5"/>
      <c r="AK13" s="91" t="s">
        <v>51</v>
      </c>
      <c r="BQ13" s="26"/>
      <c r="BR13" s="30">
        <v>2026</v>
      </c>
      <c r="BS13" s="49"/>
      <c r="BT13" s="85" t="s">
        <v>32</v>
      </c>
      <c r="BU13" s="86">
        <f>DATE(C3,11,11)</f>
        <v>44876</v>
      </c>
      <c r="BV13" s="86">
        <f>DATE(YEAR(BQ1)+1,11,11)</f>
        <v>681</v>
      </c>
    </row>
    <row r="14" spans="1:74" ht="55.95" customHeight="1" x14ac:dyDescent="0.3">
      <c r="B14" s="40" t="s">
        <v>33</v>
      </c>
      <c r="C14" s="41"/>
      <c r="D14" s="41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3"/>
      <c r="AK14" s="92" t="s">
        <v>52</v>
      </c>
      <c r="BQ14" s="26"/>
      <c r="BR14" s="30">
        <v>2027</v>
      </c>
      <c r="BS14" s="49"/>
      <c r="BT14" s="85" t="s">
        <v>34</v>
      </c>
      <c r="BU14" s="86">
        <f>DATE(C3,12,25)</f>
        <v>44920</v>
      </c>
      <c r="BV14" s="86">
        <f>DATE(YEAR(BQ1)+1,12,25)</f>
        <v>725</v>
      </c>
    </row>
    <row r="15" spans="1:74" ht="58.05" customHeight="1" x14ac:dyDescent="0.3">
      <c r="B15" s="50" t="s">
        <v>35</v>
      </c>
      <c r="C15" s="51"/>
      <c r="D15" s="51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45"/>
      <c r="AK15" s="93" t="s">
        <v>53</v>
      </c>
      <c r="BQ15" s="26"/>
      <c r="BR15" s="30">
        <v>2028</v>
      </c>
      <c r="BS15" s="32"/>
      <c r="BT15" s="30"/>
      <c r="BU15" s="30"/>
      <c r="BV15" s="30"/>
    </row>
    <row r="16" spans="1:74" ht="22.5" customHeight="1" x14ac:dyDescent="0.3">
      <c r="BQ16" s="26"/>
      <c r="BR16" s="30">
        <v>2029</v>
      </c>
      <c r="BS16" s="32"/>
      <c r="BT16" s="30"/>
      <c r="BU16" s="30"/>
      <c r="BV16" s="30"/>
    </row>
    <row r="17" spans="39:74" ht="22.5" customHeight="1" x14ac:dyDescent="0.3">
      <c r="BQ17" s="26"/>
      <c r="BR17" s="30">
        <v>2030</v>
      </c>
      <c r="BS17" s="32"/>
      <c r="BT17" s="30"/>
      <c r="BU17" s="30"/>
      <c r="BV17" s="30"/>
    </row>
    <row r="18" spans="39:74" ht="22.5" customHeight="1" x14ac:dyDescent="0.3">
      <c r="BQ18" s="26"/>
      <c r="BR18" s="53"/>
      <c r="BS18" s="32"/>
      <c r="BT18" s="30"/>
      <c r="BU18" s="30"/>
      <c r="BV18" s="30"/>
    </row>
    <row r="19" spans="39:74" ht="22.5" customHeight="1" x14ac:dyDescent="0.3">
      <c r="BQ19" s="26"/>
      <c r="BR19" s="53"/>
      <c r="BS19" s="32"/>
      <c r="BT19" s="30"/>
      <c r="BU19" s="30"/>
      <c r="BV19" s="30"/>
    </row>
    <row r="20" spans="39:74" ht="22.5" customHeight="1" x14ac:dyDescent="0.3">
      <c r="BQ20" s="26"/>
      <c r="BR20" s="53"/>
      <c r="BS20" s="32"/>
      <c r="BT20" s="30"/>
      <c r="BU20" s="30"/>
      <c r="BV20" s="30"/>
    </row>
    <row r="21" spans="39:74" ht="22.5" customHeight="1" x14ac:dyDescent="0.3">
      <c r="BQ21" s="26"/>
      <c r="BR21" s="53"/>
      <c r="BS21" s="32"/>
      <c r="BT21" s="30"/>
      <c r="BU21" s="30"/>
      <c r="BV21" s="30"/>
    </row>
    <row r="22" spans="39:74" ht="22.5" customHeight="1" x14ac:dyDescent="0.3">
      <c r="BQ22" s="26"/>
      <c r="BR22" s="53"/>
      <c r="BS22" s="32"/>
      <c r="BT22" s="30"/>
      <c r="BU22" s="30"/>
      <c r="BV22" s="30"/>
    </row>
    <row r="23" spans="39:74" ht="22.5" customHeight="1" x14ac:dyDescent="0.3">
      <c r="BQ23" s="26"/>
      <c r="BR23" s="53"/>
      <c r="BS23" s="32"/>
      <c r="BT23" s="30"/>
      <c r="BU23" s="30"/>
      <c r="BV23" s="30"/>
    </row>
    <row r="24" spans="39:74" ht="22.5" customHeight="1" x14ac:dyDescent="0.3">
      <c r="BQ24" s="26"/>
      <c r="BR24" s="53"/>
      <c r="BS24" s="32"/>
      <c r="BT24" s="30"/>
      <c r="BU24" s="30"/>
      <c r="BV24" s="30"/>
    </row>
    <row r="25" spans="39:74" ht="22.5" customHeight="1" x14ac:dyDescent="0.3">
      <c r="BQ25" s="26"/>
      <c r="BR25" s="53"/>
      <c r="BS25" s="32"/>
      <c r="BT25" s="30"/>
      <c r="BU25" s="30"/>
      <c r="BV25" s="30"/>
    </row>
    <row r="26" spans="39:74" ht="22.5" customHeight="1" x14ac:dyDescent="0.3">
      <c r="BQ26" s="26"/>
      <c r="BR26" s="53"/>
      <c r="BS26" s="32"/>
      <c r="BT26" s="30"/>
      <c r="BU26" s="30"/>
      <c r="BV26" s="30"/>
    </row>
    <row r="27" spans="39:74" ht="22.5" customHeight="1" x14ac:dyDescent="0.3">
      <c r="BQ27" s="26"/>
      <c r="BR27" s="53"/>
      <c r="BS27" s="32"/>
      <c r="BT27" s="30"/>
      <c r="BU27" s="30"/>
      <c r="BV27" s="30"/>
    </row>
    <row r="28" spans="39:74" ht="22.5" customHeight="1" x14ac:dyDescent="0.3">
      <c r="BQ28" s="26"/>
      <c r="BR28" s="53"/>
      <c r="BS28" s="32"/>
      <c r="BT28" s="30"/>
      <c r="BU28" s="30"/>
      <c r="BV28" s="30"/>
    </row>
    <row r="29" spans="39:74" ht="22.5" customHeight="1" x14ac:dyDescent="0.3">
      <c r="BQ29" s="26"/>
      <c r="BR29" s="53"/>
      <c r="BS29" s="32"/>
      <c r="BT29" s="30"/>
      <c r="BU29" s="30"/>
      <c r="BV29" s="30"/>
    </row>
    <row r="30" spans="39:74" ht="22.5" customHeight="1" x14ac:dyDescent="0.3">
      <c r="AM30" s="87"/>
      <c r="BQ30" s="26"/>
      <c r="BR30" s="53"/>
      <c r="BS30" s="32"/>
      <c r="BT30" s="30"/>
      <c r="BU30" s="30"/>
      <c r="BV30" s="30"/>
    </row>
    <row r="31" spans="39:74" ht="22.5" customHeight="1" x14ac:dyDescent="0.3">
      <c r="AM31" s="87"/>
      <c r="BQ31" s="26"/>
      <c r="BR31" s="53"/>
      <c r="BS31" s="32"/>
      <c r="BT31" s="30"/>
      <c r="BU31" s="30"/>
      <c r="BV31" s="30"/>
    </row>
    <row r="32" spans="39:74" ht="22.5" customHeight="1" x14ac:dyDescent="0.3">
      <c r="BQ32" s="26"/>
      <c r="BR32" s="30"/>
      <c r="BS32" s="32"/>
      <c r="BT32" s="30"/>
      <c r="BU32" s="30"/>
      <c r="BV32" s="30"/>
    </row>
    <row r="33" spans="69:74" ht="22.5" customHeight="1" x14ac:dyDescent="0.3">
      <c r="BQ33" s="26"/>
      <c r="BR33" s="30"/>
      <c r="BS33" s="32"/>
      <c r="BT33" s="30"/>
      <c r="BU33" s="30"/>
      <c r="BV33" s="30"/>
    </row>
    <row r="34" spans="69:74" ht="22.5" customHeight="1" x14ac:dyDescent="0.3">
      <c r="BQ34" s="26"/>
      <c r="BR34" s="30"/>
      <c r="BS34" s="32"/>
      <c r="BT34" s="30"/>
      <c r="BU34" s="30"/>
      <c r="BV34" s="30"/>
    </row>
    <row r="35" spans="69:74" ht="22.5" customHeight="1" x14ac:dyDescent="0.3">
      <c r="BQ35" s="26"/>
      <c r="BR35" s="30"/>
      <c r="BS35" s="32"/>
      <c r="BT35" s="30"/>
      <c r="BU35" s="30"/>
      <c r="BV35" s="30"/>
    </row>
    <row r="36" spans="69:74" ht="22.5" customHeight="1" x14ac:dyDescent="0.3">
      <c r="BQ36" s="26"/>
      <c r="BR36" s="30"/>
      <c r="BS36" s="32"/>
      <c r="BT36" s="30"/>
      <c r="BU36" s="30"/>
      <c r="BV36" s="30"/>
    </row>
    <row r="37" spans="69:74" ht="22.5" customHeight="1" x14ac:dyDescent="0.3">
      <c r="BQ37" s="26"/>
      <c r="BR37" s="30"/>
      <c r="BS37" s="32"/>
      <c r="BT37" s="30"/>
      <c r="BU37" s="30"/>
      <c r="BV37" s="30"/>
    </row>
    <row r="38" spans="69:74" x14ac:dyDescent="0.3">
      <c r="BQ38" s="26"/>
      <c r="BR38" s="30"/>
      <c r="BS38" s="32"/>
      <c r="BT38" s="30"/>
      <c r="BU38" s="30"/>
      <c r="BV38" s="30"/>
    </row>
    <row r="39" spans="69:74" x14ac:dyDescent="0.3">
      <c r="BQ39" s="26"/>
      <c r="BR39" s="30"/>
      <c r="BS39" s="32"/>
      <c r="BT39" s="30"/>
      <c r="BU39" s="30"/>
      <c r="BV39" s="30"/>
    </row>
    <row r="40" spans="69:74" x14ac:dyDescent="0.3">
      <c r="BQ40" s="26"/>
      <c r="BR40" s="30"/>
      <c r="BS40" s="32"/>
      <c r="BT40" s="30"/>
      <c r="BU40" s="30"/>
      <c r="BV40" s="30"/>
    </row>
    <row r="41" spans="69:74" x14ac:dyDescent="0.3">
      <c r="BQ41" s="26"/>
      <c r="BR41" s="30"/>
      <c r="BS41" s="32"/>
      <c r="BT41" s="30"/>
      <c r="BU41" s="30"/>
      <c r="BV41" s="30"/>
    </row>
    <row r="42" spans="69:74" x14ac:dyDescent="0.3">
      <c r="BQ42" s="26"/>
      <c r="BR42" s="30"/>
      <c r="BS42" s="32"/>
      <c r="BT42" s="30"/>
      <c r="BU42" s="30"/>
      <c r="BV42" s="30"/>
    </row>
    <row r="43" spans="69:74" x14ac:dyDescent="0.3">
      <c r="BQ43" s="26"/>
      <c r="BR43" s="30"/>
      <c r="BS43" s="32"/>
      <c r="BT43" s="30"/>
      <c r="BU43" s="30"/>
      <c r="BV43" s="30"/>
    </row>
    <row r="44" spans="69:74" x14ac:dyDescent="0.3">
      <c r="BQ44" s="26"/>
      <c r="BR44" s="30"/>
      <c r="BS44" s="32"/>
      <c r="BT44" s="30"/>
      <c r="BU44" s="30"/>
      <c r="BV44" s="30"/>
    </row>
    <row r="45" spans="69:74" x14ac:dyDescent="0.3">
      <c r="BQ45" s="26"/>
      <c r="BR45" s="30"/>
      <c r="BS45" s="32"/>
      <c r="BT45" s="30"/>
      <c r="BU45" s="30"/>
      <c r="BV45" s="30"/>
    </row>
    <row r="46" spans="69:74" x14ac:dyDescent="0.3">
      <c r="BQ46" s="26"/>
      <c r="BR46" s="30"/>
      <c r="BS46" s="32"/>
      <c r="BT46" s="30"/>
      <c r="BU46" s="30"/>
      <c r="BV46" s="30"/>
    </row>
    <row r="47" spans="69:74" x14ac:dyDescent="0.3">
      <c r="BQ47" s="26"/>
      <c r="BR47" s="30"/>
      <c r="BS47" s="32"/>
      <c r="BT47" s="30"/>
      <c r="BU47" s="30"/>
      <c r="BV47" s="30"/>
    </row>
    <row r="48" spans="69:74" x14ac:dyDescent="0.3">
      <c r="BQ48" s="26"/>
      <c r="BR48" s="30"/>
      <c r="BS48" s="32"/>
      <c r="BT48" s="30"/>
      <c r="BU48" s="30"/>
      <c r="BV48" s="30"/>
    </row>
    <row r="49" spans="69:74" x14ac:dyDescent="0.3">
      <c r="BQ49" s="26"/>
      <c r="BR49" s="30"/>
      <c r="BS49" s="32"/>
      <c r="BT49" s="30"/>
      <c r="BU49" s="30"/>
      <c r="BV49" s="30"/>
    </row>
    <row r="50" spans="69:74" x14ac:dyDescent="0.3">
      <c r="BQ50" s="26"/>
      <c r="BR50" s="30"/>
      <c r="BS50" s="32"/>
      <c r="BT50" s="30"/>
      <c r="BU50" s="30"/>
      <c r="BV50" s="30"/>
    </row>
    <row r="51" spans="69:74" x14ac:dyDescent="0.3">
      <c r="BQ51" s="26"/>
      <c r="BR51" s="30"/>
      <c r="BS51" s="32"/>
      <c r="BT51" s="30"/>
      <c r="BU51" s="30"/>
      <c r="BV51" s="30"/>
    </row>
    <row r="52" spans="69:74" x14ac:dyDescent="0.3">
      <c r="BQ52" s="26"/>
      <c r="BR52" s="30"/>
      <c r="BS52" s="32"/>
      <c r="BT52" s="30"/>
      <c r="BU52" s="30"/>
      <c r="BV52" s="30"/>
    </row>
    <row r="53" spans="69:74" x14ac:dyDescent="0.3">
      <c r="BQ53" s="26"/>
      <c r="BR53" s="30"/>
      <c r="BS53" s="32"/>
      <c r="BT53" s="30"/>
      <c r="BU53" s="30"/>
      <c r="BV53" s="30"/>
    </row>
    <row r="54" spans="69:74" x14ac:dyDescent="0.3">
      <c r="BQ54" s="54"/>
      <c r="BR54" s="30"/>
      <c r="BS54" s="32"/>
      <c r="BT54" s="30"/>
      <c r="BU54" s="30"/>
      <c r="BV54" s="30"/>
    </row>
    <row r="55" spans="69:74" x14ac:dyDescent="0.3">
      <c r="BQ55" s="54"/>
      <c r="BR55" s="30"/>
      <c r="BS55" s="32"/>
      <c r="BT55" s="30"/>
      <c r="BU55" s="30"/>
      <c r="BV55" s="30"/>
    </row>
    <row r="56" spans="69:74" x14ac:dyDescent="0.3">
      <c r="BQ56" s="54"/>
      <c r="BR56" s="30"/>
      <c r="BS56" s="32"/>
      <c r="BT56" s="30"/>
      <c r="BU56" s="30"/>
      <c r="BV56" s="30"/>
    </row>
    <row r="57" spans="69:74" x14ac:dyDescent="0.3">
      <c r="BQ57" s="54"/>
      <c r="BR57" s="30"/>
      <c r="BS57" s="32"/>
      <c r="BT57" s="30"/>
      <c r="BU57" s="30"/>
      <c r="BV57" s="30"/>
    </row>
    <row r="58" spans="69:74" x14ac:dyDescent="0.3">
      <c r="BQ58" s="54"/>
      <c r="BR58" s="30"/>
      <c r="BS58" s="32"/>
      <c r="BT58" s="30"/>
      <c r="BU58" s="30"/>
      <c r="BV58" s="30"/>
    </row>
    <row r="59" spans="69:74" x14ac:dyDescent="0.3">
      <c r="BQ59" s="54"/>
      <c r="BR59" s="30"/>
      <c r="BS59" s="32"/>
      <c r="BT59" s="30"/>
      <c r="BU59" s="30"/>
      <c r="BV59" s="30"/>
    </row>
    <row r="60" spans="69:74" x14ac:dyDescent="0.3">
      <c r="BQ60" s="54"/>
      <c r="BR60" s="30"/>
      <c r="BS60" s="32"/>
      <c r="BT60" s="30"/>
      <c r="BU60" s="30"/>
      <c r="BV60" s="30"/>
    </row>
    <row r="61" spans="69:74" x14ac:dyDescent="0.3">
      <c r="BQ61" s="54"/>
      <c r="BR61" s="30"/>
      <c r="BS61" s="32"/>
      <c r="BT61" s="30"/>
      <c r="BU61" s="30"/>
      <c r="BV61" s="30"/>
    </row>
    <row r="62" spans="69:74" x14ac:dyDescent="0.3">
      <c r="BQ62" s="54"/>
      <c r="BR62" s="30"/>
      <c r="BS62" s="32"/>
      <c r="BT62" s="30"/>
      <c r="BU62" s="30"/>
      <c r="BV62" s="30"/>
    </row>
    <row r="63" spans="69:74" x14ac:dyDescent="0.3">
      <c r="BQ63" s="54"/>
      <c r="BR63" s="30"/>
      <c r="BS63" s="32"/>
      <c r="BT63" s="30"/>
      <c r="BU63" s="30"/>
      <c r="BV63" s="30"/>
    </row>
    <row r="64" spans="69:74" x14ac:dyDescent="0.3">
      <c r="BQ64" s="54"/>
      <c r="BR64" s="30"/>
      <c r="BS64" s="32"/>
      <c r="BT64" s="30"/>
      <c r="BU64" s="30"/>
      <c r="BV64" s="30"/>
    </row>
    <row r="65" spans="69:74" x14ac:dyDescent="0.3">
      <c r="BQ65" s="54"/>
      <c r="BR65" s="30"/>
      <c r="BS65" s="32"/>
      <c r="BT65" s="30"/>
      <c r="BU65" s="30"/>
      <c r="BV65" s="30"/>
    </row>
    <row r="66" spans="69:74" x14ac:dyDescent="0.3">
      <c r="BQ66" s="54"/>
      <c r="BR66" s="30"/>
      <c r="BS66" s="32"/>
      <c r="BT66" s="30"/>
      <c r="BU66" s="30"/>
      <c r="BV66" s="30"/>
    </row>
    <row r="67" spans="69:74" x14ac:dyDescent="0.3">
      <c r="BQ67" s="54"/>
      <c r="BR67" s="30"/>
      <c r="BS67" s="32"/>
      <c r="BT67" s="30"/>
      <c r="BU67" s="30"/>
      <c r="BV67" s="30"/>
    </row>
    <row r="68" spans="69:74" x14ac:dyDescent="0.3">
      <c r="BQ68" s="54"/>
      <c r="BR68" s="30"/>
      <c r="BS68" s="32"/>
      <c r="BT68" s="30"/>
      <c r="BU68" s="30"/>
      <c r="BV68" s="30"/>
    </row>
    <row r="69" spans="69:74" x14ac:dyDescent="0.3">
      <c r="BQ69" s="54"/>
      <c r="BR69" s="30"/>
      <c r="BS69" s="32"/>
      <c r="BT69" s="30"/>
      <c r="BU69" s="30"/>
      <c r="BV69" s="30"/>
    </row>
    <row r="70" spans="69:74" x14ac:dyDescent="0.3">
      <c r="BQ70" s="54"/>
      <c r="BR70" s="30"/>
      <c r="BS70" s="32"/>
      <c r="BT70" s="30"/>
      <c r="BU70" s="30"/>
      <c r="BV70" s="30"/>
    </row>
    <row r="71" spans="69:74" x14ac:dyDescent="0.3">
      <c r="BQ71" s="54"/>
      <c r="BR71" s="30"/>
      <c r="BS71" s="32"/>
      <c r="BT71" s="30"/>
      <c r="BU71" s="30"/>
      <c r="BV71" s="30"/>
    </row>
    <row r="72" spans="69:74" x14ac:dyDescent="0.3">
      <c r="BQ72" s="54"/>
      <c r="BR72" s="30"/>
      <c r="BS72" s="32"/>
      <c r="BT72" s="30"/>
      <c r="BU72" s="30"/>
      <c r="BV72" s="30"/>
    </row>
    <row r="73" spans="69:74" x14ac:dyDescent="0.3">
      <c r="BQ73" s="54"/>
      <c r="BR73" s="30"/>
      <c r="BS73" s="32"/>
      <c r="BT73" s="30"/>
      <c r="BU73" s="30"/>
      <c r="BV73" s="30"/>
    </row>
    <row r="74" spans="69:74" x14ac:dyDescent="0.3">
      <c r="BQ74" s="54"/>
      <c r="BR74" s="30"/>
      <c r="BS74" s="32"/>
      <c r="BT74" s="30"/>
      <c r="BU74" s="30"/>
      <c r="BV74" s="30"/>
    </row>
    <row r="75" spans="69:74" x14ac:dyDescent="0.3">
      <c r="BQ75" s="54"/>
      <c r="BR75" s="30"/>
      <c r="BS75" s="32"/>
      <c r="BT75" s="30"/>
      <c r="BU75" s="30"/>
      <c r="BV75" s="30"/>
    </row>
    <row r="76" spans="69:74" x14ac:dyDescent="0.3">
      <c r="BQ76" s="54"/>
      <c r="BR76" s="30"/>
      <c r="BS76" s="32"/>
      <c r="BT76" s="30"/>
      <c r="BU76" s="30"/>
      <c r="BV76" s="30"/>
    </row>
    <row r="77" spans="69:74" x14ac:dyDescent="0.3">
      <c r="BQ77" s="54"/>
      <c r="BR77" s="30"/>
      <c r="BS77" s="32"/>
      <c r="BT77" s="30"/>
      <c r="BU77" s="30"/>
      <c r="BV77" s="30"/>
    </row>
    <row r="78" spans="69:74" x14ac:dyDescent="0.3">
      <c r="BQ78" s="54"/>
      <c r="BR78" s="30"/>
      <c r="BS78" s="32"/>
      <c r="BT78" s="30"/>
      <c r="BU78" s="30"/>
      <c r="BV78" s="30"/>
    </row>
    <row r="79" spans="69:74" x14ac:dyDescent="0.3">
      <c r="BQ79" s="54"/>
      <c r="BR79" s="30"/>
      <c r="BS79" s="32"/>
      <c r="BT79" s="30"/>
      <c r="BU79" s="30"/>
      <c r="BV79" s="30"/>
    </row>
    <row r="80" spans="69:74" x14ac:dyDescent="0.3">
      <c r="BQ80" s="54"/>
      <c r="BR80" s="30"/>
      <c r="BS80" s="32"/>
      <c r="BT80" s="30"/>
      <c r="BU80" s="30"/>
      <c r="BV80" s="30"/>
    </row>
    <row r="81" spans="69:74" x14ac:dyDescent="0.3">
      <c r="BQ81" s="54"/>
      <c r="BR81" s="30"/>
      <c r="BS81" s="32"/>
      <c r="BT81" s="30"/>
      <c r="BU81" s="30"/>
      <c r="BV81" s="30"/>
    </row>
    <row r="82" spans="69:74" x14ac:dyDescent="0.3">
      <c r="BQ82" s="54"/>
      <c r="BR82" s="30"/>
      <c r="BS82" s="32"/>
      <c r="BT82" s="30"/>
      <c r="BU82" s="30"/>
      <c r="BV82" s="30"/>
    </row>
    <row r="83" spans="69:74" x14ac:dyDescent="0.3">
      <c r="BQ83" s="54"/>
      <c r="BR83" s="30"/>
      <c r="BS83" s="32"/>
      <c r="BT83" s="30"/>
      <c r="BU83" s="30"/>
      <c r="BV83" s="30"/>
    </row>
    <row r="84" spans="69:74" x14ac:dyDescent="0.3">
      <c r="BQ84" s="54"/>
      <c r="BR84" s="30"/>
      <c r="BS84" s="32"/>
      <c r="BT84" s="30"/>
      <c r="BU84" s="30"/>
      <c r="BV84" s="30"/>
    </row>
    <row r="85" spans="69:74" x14ac:dyDescent="0.3">
      <c r="BQ85" s="54"/>
      <c r="BR85" s="30"/>
      <c r="BS85" s="32"/>
      <c r="BT85" s="30"/>
      <c r="BU85" s="30"/>
      <c r="BV85" s="30"/>
    </row>
    <row r="86" spans="69:74" x14ac:dyDescent="0.3">
      <c r="BQ86" s="54"/>
      <c r="BR86" s="30"/>
      <c r="BS86" s="32"/>
      <c r="BT86" s="30"/>
      <c r="BU86" s="30"/>
      <c r="BV86" s="30"/>
    </row>
    <row r="87" spans="69:74" x14ac:dyDescent="0.3">
      <c r="BQ87" s="54"/>
      <c r="BR87" s="30"/>
      <c r="BS87" s="32"/>
      <c r="BT87" s="30"/>
      <c r="BU87" s="30"/>
      <c r="BV87" s="30"/>
    </row>
    <row r="88" spans="69:74" x14ac:dyDescent="0.3">
      <c r="BQ88" s="54"/>
      <c r="BR88" s="30"/>
      <c r="BS88" s="32"/>
      <c r="BT88" s="30"/>
      <c r="BU88" s="30"/>
      <c r="BV88" s="30"/>
    </row>
    <row r="89" spans="69:74" x14ac:dyDescent="0.3">
      <c r="BQ89" s="54"/>
      <c r="BR89" s="30"/>
      <c r="BS89" s="32"/>
      <c r="BT89" s="30"/>
      <c r="BU89" s="30"/>
      <c r="BV89" s="30"/>
    </row>
    <row r="90" spans="69:74" x14ac:dyDescent="0.3">
      <c r="BQ90" s="54"/>
      <c r="BR90" s="30"/>
      <c r="BS90" s="32"/>
      <c r="BT90" s="30"/>
      <c r="BU90" s="30"/>
      <c r="BV90" s="30"/>
    </row>
    <row r="91" spans="69:74" x14ac:dyDescent="0.3">
      <c r="BQ91" s="54"/>
      <c r="BR91" s="30"/>
      <c r="BS91" s="32"/>
      <c r="BT91" s="30"/>
      <c r="BU91" s="30"/>
      <c r="BV91" s="30"/>
    </row>
    <row r="92" spans="69:74" x14ac:dyDescent="0.3">
      <c r="BQ92" s="54"/>
      <c r="BR92" s="30"/>
      <c r="BS92" s="32"/>
      <c r="BT92" s="30"/>
      <c r="BU92" s="30"/>
      <c r="BV92" s="30"/>
    </row>
    <row r="93" spans="69:74" x14ac:dyDescent="0.3">
      <c r="BQ93" s="54"/>
      <c r="BR93" s="30"/>
      <c r="BS93" s="32"/>
      <c r="BT93" s="30"/>
      <c r="BU93" s="30"/>
      <c r="BV93" s="30"/>
    </row>
    <row r="94" spans="69:74" x14ac:dyDescent="0.3">
      <c r="BQ94" s="54"/>
      <c r="BR94" s="30"/>
      <c r="BS94" s="32"/>
      <c r="BT94" s="30"/>
      <c r="BU94" s="30"/>
      <c r="BV94" s="30"/>
    </row>
    <row r="95" spans="69:74" x14ac:dyDescent="0.3">
      <c r="BQ95" s="54"/>
      <c r="BR95" s="30"/>
      <c r="BS95" s="32"/>
      <c r="BT95" s="30"/>
      <c r="BU95" s="30"/>
      <c r="BV95" s="30"/>
    </row>
    <row r="96" spans="69:74" x14ac:dyDescent="0.3">
      <c r="BQ96" s="54"/>
      <c r="BR96" s="30"/>
      <c r="BS96" s="32"/>
      <c r="BT96" s="30"/>
      <c r="BU96" s="30"/>
      <c r="BV96" s="30"/>
    </row>
    <row r="97" spans="69:74" x14ac:dyDescent="0.3">
      <c r="BQ97" s="54"/>
      <c r="BR97" s="30"/>
      <c r="BS97" s="32"/>
      <c r="BT97" s="30"/>
      <c r="BU97" s="30"/>
      <c r="BV97" s="30"/>
    </row>
    <row r="98" spans="69:74" x14ac:dyDescent="0.3">
      <c r="BQ98" s="54"/>
      <c r="BR98" s="30"/>
      <c r="BS98" s="32"/>
      <c r="BT98" s="30"/>
      <c r="BU98" s="30"/>
      <c r="BV98" s="30"/>
    </row>
    <row r="99" spans="69:74" x14ac:dyDescent="0.3">
      <c r="BQ99" s="54"/>
      <c r="BR99" s="30"/>
      <c r="BS99" s="32"/>
      <c r="BT99" s="30"/>
      <c r="BU99" s="30"/>
      <c r="BV99" s="30"/>
    </row>
    <row r="100" spans="69:74" x14ac:dyDescent="0.3">
      <c r="BQ100" s="54"/>
      <c r="BR100" s="30"/>
      <c r="BS100" s="32"/>
      <c r="BT100" s="30"/>
      <c r="BU100" s="30"/>
      <c r="BV100" s="30"/>
    </row>
    <row r="101" spans="69:74" x14ac:dyDescent="0.3">
      <c r="BQ101" s="54"/>
      <c r="BR101" s="30"/>
      <c r="BS101" s="32"/>
      <c r="BT101" s="30"/>
      <c r="BU101" s="30"/>
      <c r="BV101" s="30"/>
    </row>
    <row r="102" spans="69:74" x14ac:dyDescent="0.3">
      <c r="BQ102" s="54"/>
      <c r="BR102" s="30"/>
      <c r="BS102" s="32"/>
      <c r="BT102" s="30"/>
      <c r="BU102" s="30"/>
      <c r="BV102" s="30"/>
    </row>
    <row r="103" spans="69:74" x14ac:dyDescent="0.3">
      <c r="BQ103" s="54"/>
      <c r="BR103" s="30"/>
      <c r="BS103" s="32"/>
      <c r="BT103" s="30"/>
      <c r="BU103" s="30"/>
      <c r="BV103" s="30"/>
    </row>
    <row r="104" spans="69:74" x14ac:dyDescent="0.3">
      <c r="BQ104" s="54"/>
      <c r="BR104" s="30"/>
      <c r="BS104" s="32"/>
      <c r="BT104" s="30"/>
      <c r="BU104" s="30"/>
      <c r="BV104" s="30"/>
    </row>
    <row r="105" spans="69:74" x14ac:dyDescent="0.3">
      <c r="BQ105" s="54"/>
      <c r="BR105" s="30"/>
      <c r="BS105" s="32"/>
      <c r="BT105" s="30"/>
      <c r="BU105" s="30"/>
      <c r="BV105" s="30"/>
    </row>
    <row r="106" spans="69:74" x14ac:dyDescent="0.3">
      <c r="BQ106" s="54"/>
      <c r="BR106" s="30"/>
      <c r="BS106" s="32"/>
      <c r="BT106" s="30"/>
      <c r="BU106" s="30"/>
      <c r="BV106" s="30"/>
    </row>
    <row r="107" spans="69:74" x14ac:dyDescent="0.3">
      <c r="BQ107" s="54"/>
      <c r="BR107" s="30"/>
      <c r="BS107" s="32"/>
      <c r="BT107" s="30"/>
      <c r="BU107" s="30"/>
      <c r="BV107" s="30"/>
    </row>
    <row r="108" spans="69:74" x14ac:dyDescent="0.3">
      <c r="BQ108" s="54"/>
      <c r="BR108" s="30"/>
      <c r="BS108" s="32"/>
      <c r="BT108" s="30"/>
      <c r="BU108" s="30"/>
      <c r="BV108" s="30"/>
    </row>
    <row r="109" spans="69:74" x14ac:dyDescent="0.3">
      <c r="BQ109" s="54"/>
      <c r="BR109" s="30"/>
      <c r="BS109" s="32"/>
      <c r="BT109" s="30"/>
      <c r="BU109" s="30"/>
      <c r="BV109" s="30"/>
    </row>
    <row r="110" spans="69:74" x14ac:dyDescent="0.3">
      <c r="BQ110" s="54"/>
      <c r="BR110" s="30"/>
      <c r="BS110" s="32"/>
      <c r="BT110" s="30"/>
      <c r="BU110" s="30"/>
      <c r="BV110" s="30"/>
    </row>
    <row r="111" spans="69:74" x14ac:dyDescent="0.3">
      <c r="BQ111" s="54"/>
      <c r="BR111" s="30"/>
      <c r="BS111" s="32"/>
      <c r="BT111" s="30"/>
      <c r="BU111" s="30"/>
      <c r="BV111" s="30"/>
    </row>
    <row r="112" spans="69:74" x14ac:dyDescent="0.3">
      <c r="BQ112" s="54"/>
      <c r="BR112" s="30"/>
      <c r="BS112" s="32"/>
      <c r="BT112" s="30"/>
      <c r="BU112" s="30"/>
      <c r="BV112" s="30"/>
    </row>
    <row r="113" spans="69:74" x14ac:dyDescent="0.3">
      <c r="BQ113" s="54"/>
      <c r="BR113" s="30"/>
      <c r="BS113" s="32"/>
      <c r="BT113" s="30"/>
      <c r="BU113" s="30"/>
      <c r="BV113" s="30"/>
    </row>
    <row r="114" spans="69:74" x14ac:dyDescent="0.3">
      <c r="BQ114" s="54"/>
      <c r="BR114" s="30"/>
      <c r="BS114" s="32"/>
      <c r="BT114" s="30"/>
      <c r="BU114" s="30"/>
      <c r="BV114" s="30"/>
    </row>
    <row r="115" spans="69:74" x14ac:dyDescent="0.3">
      <c r="BQ115" s="54"/>
      <c r="BR115" s="30"/>
      <c r="BS115" s="32"/>
      <c r="BT115" s="30"/>
      <c r="BU115" s="30"/>
      <c r="BV115" s="30"/>
    </row>
    <row r="116" spans="69:74" x14ac:dyDescent="0.3">
      <c r="BQ116" s="54"/>
      <c r="BR116" s="30"/>
      <c r="BS116" s="32"/>
      <c r="BT116" s="30"/>
      <c r="BU116" s="30"/>
      <c r="BV116" s="30"/>
    </row>
    <row r="117" spans="69:74" x14ac:dyDescent="0.3">
      <c r="BQ117" s="54"/>
      <c r="BR117" s="30"/>
      <c r="BS117" s="32"/>
      <c r="BT117" s="30"/>
      <c r="BU117" s="30"/>
      <c r="BV117" s="30"/>
    </row>
    <row r="118" spans="69:74" x14ac:dyDescent="0.3">
      <c r="BQ118" s="54"/>
      <c r="BR118" s="30"/>
      <c r="BS118" s="32"/>
      <c r="BT118" s="30"/>
      <c r="BU118" s="30"/>
      <c r="BV118" s="30"/>
    </row>
    <row r="119" spans="69:74" x14ac:dyDescent="0.3">
      <c r="BQ119" s="54"/>
      <c r="BR119" s="30"/>
      <c r="BS119" s="32"/>
      <c r="BT119" s="30"/>
      <c r="BU119" s="30"/>
      <c r="BV119" s="30"/>
    </row>
    <row r="120" spans="69:74" x14ac:dyDescent="0.3">
      <c r="BQ120" s="54"/>
      <c r="BR120" s="30"/>
      <c r="BS120" s="32"/>
      <c r="BT120" s="30"/>
      <c r="BU120" s="30"/>
      <c r="BV120" s="30"/>
    </row>
    <row r="121" spans="69:74" x14ac:dyDescent="0.3">
      <c r="BQ121" s="54"/>
      <c r="BR121" s="30"/>
      <c r="BS121" s="32"/>
      <c r="BT121" s="30"/>
      <c r="BU121" s="30"/>
      <c r="BV121" s="30"/>
    </row>
    <row r="122" spans="69:74" x14ac:dyDescent="0.3">
      <c r="BQ122" s="54"/>
      <c r="BR122" s="30"/>
      <c r="BS122" s="32"/>
      <c r="BT122" s="30"/>
      <c r="BU122" s="30"/>
      <c r="BV122" s="30"/>
    </row>
    <row r="123" spans="69:74" x14ac:dyDescent="0.3">
      <c r="BQ123" s="54"/>
      <c r="BR123" s="30"/>
      <c r="BS123" s="32"/>
      <c r="BT123" s="30"/>
      <c r="BU123" s="30"/>
      <c r="BV123" s="30"/>
    </row>
    <row r="124" spans="69:74" x14ac:dyDescent="0.3">
      <c r="BQ124" s="54"/>
      <c r="BR124" s="30"/>
      <c r="BS124" s="32"/>
      <c r="BT124" s="30"/>
      <c r="BU124" s="30"/>
      <c r="BV124" s="30"/>
    </row>
    <row r="125" spans="69:74" x14ac:dyDescent="0.3">
      <c r="BQ125" s="54"/>
      <c r="BR125" s="30"/>
      <c r="BS125" s="32"/>
      <c r="BT125" s="30"/>
      <c r="BU125" s="30"/>
      <c r="BV125" s="30"/>
    </row>
    <row r="126" spans="69:74" x14ac:dyDescent="0.3">
      <c r="BQ126" s="54"/>
      <c r="BR126" s="30"/>
      <c r="BS126" s="32"/>
      <c r="BT126" s="30"/>
      <c r="BU126" s="30"/>
      <c r="BV126" s="30"/>
    </row>
    <row r="127" spans="69:74" x14ac:dyDescent="0.3">
      <c r="BQ127" s="54"/>
      <c r="BR127" s="30"/>
      <c r="BS127" s="32"/>
      <c r="BT127" s="30"/>
      <c r="BU127" s="30"/>
      <c r="BV127" s="30"/>
    </row>
    <row r="128" spans="69:74" x14ac:dyDescent="0.3">
      <c r="BQ128" s="54"/>
      <c r="BR128" s="30"/>
      <c r="BS128" s="32"/>
      <c r="BT128" s="30"/>
      <c r="BU128" s="30"/>
      <c r="BV128" s="30"/>
    </row>
    <row r="129" spans="69:74" x14ac:dyDescent="0.3">
      <c r="BQ129" s="54"/>
      <c r="BR129" s="30"/>
      <c r="BS129" s="32"/>
      <c r="BT129" s="30"/>
      <c r="BU129" s="30"/>
      <c r="BV129" s="30"/>
    </row>
    <row r="130" spans="69:74" x14ac:dyDescent="0.3">
      <c r="BQ130" s="54"/>
      <c r="BR130" s="30"/>
      <c r="BS130" s="32"/>
      <c r="BT130" s="30"/>
      <c r="BU130" s="30"/>
      <c r="BV130" s="30"/>
    </row>
    <row r="131" spans="69:74" x14ac:dyDescent="0.3">
      <c r="BQ131" s="54"/>
      <c r="BR131" s="30"/>
      <c r="BS131" s="32"/>
      <c r="BT131" s="30"/>
      <c r="BU131" s="30"/>
      <c r="BV131" s="30"/>
    </row>
    <row r="132" spans="69:74" x14ac:dyDescent="0.3">
      <c r="BQ132" s="54"/>
      <c r="BR132" s="30"/>
      <c r="BS132" s="32"/>
      <c r="BT132" s="30"/>
      <c r="BU132" s="30"/>
      <c r="BV132" s="30"/>
    </row>
    <row r="133" spans="69:74" x14ac:dyDescent="0.3">
      <c r="BQ133" s="54"/>
      <c r="BR133" s="30"/>
      <c r="BS133" s="32"/>
      <c r="BT133" s="30"/>
      <c r="BU133" s="30"/>
      <c r="BV133" s="30"/>
    </row>
    <row r="134" spans="69:74" x14ac:dyDescent="0.3">
      <c r="BQ134" s="54"/>
      <c r="BR134" s="30"/>
      <c r="BS134" s="32"/>
      <c r="BT134" s="30"/>
      <c r="BU134" s="30"/>
      <c r="BV134" s="30"/>
    </row>
    <row r="135" spans="69:74" x14ac:dyDescent="0.3">
      <c r="BQ135" s="54"/>
      <c r="BR135" s="30"/>
      <c r="BS135" s="32"/>
      <c r="BT135" s="30"/>
      <c r="BU135" s="30"/>
      <c r="BV135" s="30"/>
    </row>
    <row r="136" spans="69:74" x14ac:dyDescent="0.3">
      <c r="BQ136" s="54"/>
      <c r="BR136" s="30"/>
      <c r="BS136" s="32"/>
      <c r="BT136" s="30"/>
      <c r="BU136" s="30"/>
      <c r="BV136" s="30"/>
    </row>
    <row r="137" spans="69:74" x14ac:dyDescent="0.3">
      <c r="BQ137" s="54"/>
      <c r="BR137" s="30"/>
      <c r="BS137" s="32"/>
      <c r="BT137" s="30"/>
      <c r="BU137" s="30"/>
      <c r="BV137" s="30"/>
    </row>
    <row r="138" spans="69:74" x14ac:dyDescent="0.3">
      <c r="BQ138" s="54"/>
      <c r="BR138" s="30"/>
      <c r="BS138" s="32"/>
      <c r="BT138" s="30"/>
      <c r="BU138" s="30"/>
      <c r="BV138" s="30"/>
    </row>
    <row r="139" spans="69:74" x14ac:dyDescent="0.3">
      <c r="BQ139" s="54"/>
      <c r="BR139" s="30"/>
      <c r="BS139" s="32"/>
      <c r="BT139" s="30"/>
      <c r="BU139" s="30"/>
      <c r="BV139" s="30"/>
    </row>
    <row r="140" spans="69:74" x14ac:dyDescent="0.3">
      <c r="BQ140" s="54"/>
      <c r="BR140" s="30"/>
      <c r="BS140" s="32"/>
      <c r="BT140" s="30"/>
      <c r="BU140" s="30"/>
      <c r="BV140" s="30"/>
    </row>
    <row r="141" spans="69:74" x14ac:dyDescent="0.3">
      <c r="BQ141" s="54"/>
      <c r="BR141" s="30"/>
      <c r="BS141" s="32"/>
      <c r="BT141" s="30"/>
      <c r="BU141" s="30"/>
      <c r="BV141" s="30"/>
    </row>
    <row r="142" spans="69:74" x14ac:dyDescent="0.3">
      <c r="BQ142" s="54"/>
      <c r="BR142" s="30"/>
      <c r="BS142" s="32"/>
      <c r="BT142" s="30"/>
      <c r="BU142" s="30"/>
      <c r="BV142" s="30"/>
    </row>
    <row r="143" spans="69:74" x14ac:dyDescent="0.3">
      <c r="BQ143" s="54"/>
      <c r="BR143" s="30"/>
      <c r="BS143" s="32"/>
      <c r="BT143" s="30"/>
      <c r="BU143" s="30"/>
      <c r="BV143" s="30"/>
    </row>
    <row r="144" spans="69:74" x14ac:dyDescent="0.3">
      <c r="BQ144" s="54"/>
      <c r="BR144" s="30"/>
      <c r="BS144" s="32"/>
      <c r="BT144" s="30"/>
      <c r="BU144" s="30"/>
      <c r="BV144" s="30"/>
    </row>
    <row r="145" spans="69:74" x14ac:dyDescent="0.3">
      <c r="BQ145" s="54"/>
      <c r="BR145" s="30"/>
      <c r="BS145" s="32"/>
      <c r="BT145" s="30"/>
      <c r="BU145" s="30"/>
      <c r="BV145" s="30"/>
    </row>
    <row r="146" spans="69:74" x14ac:dyDescent="0.3">
      <c r="BQ146" s="54"/>
      <c r="BR146" s="30"/>
      <c r="BS146" s="32"/>
      <c r="BT146" s="30"/>
      <c r="BU146" s="30"/>
      <c r="BV146" s="30"/>
    </row>
    <row r="147" spans="69:74" x14ac:dyDescent="0.3">
      <c r="BQ147" s="54"/>
      <c r="BR147" s="30"/>
      <c r="BS147" s="32"/>
      <c r="BT147" s="30"/>
      <c r="BU147" s="30"/>
      <c r="BV147" s="30"/>
    </row>
    <row r="148" spans="69:74" x14ac:dyDescent="0.3">
      <c r="BQ148" s="54"/>
      <c r="BR148" s="30"/>
      <c r="BS148" s="32"/>
      <c r="BT148" s="30"/>
      <c r="BU148" s="30"/>
      <c r="BV148" s="30"/>
    </row>
    <row r="149" spans="69:74" x14ac:dyDescent="0.3">
      <c r="BQ149" s="54"/>
      <c r="BR149" s="30"/>
      <c r="BS149" s="32"/>
      <c r="BT149" s="30"/>
      <c r="BU149" s="30"/>
      <c r="BV149" s="30"/>
    </row>
    <row r="150" spans="69:74" x14ac:dyDescent="0.3">
      <c r="BQ150" s="54"/>
      <c r="BR150" s="30"/>
      <c r="BS150" s="32"/>
      <c r="BT150" s="30"/>
      <c r="BU150" s="30"/>
      <c r="BV150" s="30"/>
    </row>
    <row r="151" spans="69:74" x14ac:dyDescent="0.3">
      <c r="BQ151" s="54"/>
      <c r="BR151" s="30"/>
      <c r="BS151" s="32"/>
      <c r="BT151" s="30"/>
      <c r="BU151" s="30"/>
      <c r="BV151" s="30"/>
    </row>
    <row r="152" spans="69:74" x14ac:dyDescent="0.3">
      <c r="BQ152" s="54"/>
      <c r="BR152" s="30"/>
      <c r="BS152" s="32"/>
      <c r="BT152" s="30"/>
      <c r="BU152" s="30"/>
      <c r="BV152" s="30"/>
    </row>
    <row r="153" spans="69:74" x14ac:dyDescent="0.3">
      <c r="BQ153" s="54"/>
      <c r="BR153" s="30"/>
      <c r="BS153" s="32"/>
      <c r="BT153" s="30"/>
      <c r="BU153" s="30"/>
      <c r="BV153" s="30"/>
    </row>
    <row r="154" spans="69:74" x14ac:dyDescent="0.3">
      <c r="BQ154" s="54"/>
      <c r="BR154" s="30"/>
      <c r="BS154" s="32"/>
      <c r="BT154" s="30"/>
      <c r="BU154" s="30"/>
      <c r="BV154" s="30"/>
    </row>
    <row r="155" spans="69:74" x14ac:dyDescent="0.3">
      <c r="BQ155" s="54"/>
      <c r="BR155" s="30"/>
      <c r="BS155" s="32"/>
      <c r="BT155" s="30"/>
      <c r="BU155" s="30"/>
      <c r="BV155" s="30"/>
    </row>
    <row r="156" spans="69:74" x14ac:dyDescent="0.3">
      <c r="BQ156" s="54"/>
      <c r="BR156" s="30"/>
      <c r="BS156" s="32"/>
      <c r="BT156" s="30"/>
      <c r="BU156" s="30"/>
      <c r="BV156" s="30"/>
    </row>
    <row r="157" spans="69:74" x14ac:dyDescent="0.3">
      <c r="BQ157" s="54"/>
      <c r="BR157" s="30"/>
      <c r="BS157" s="32"/>
      <c r="BT157" s="30"/>
      <c r="BU157" s="30"/>
      <c r="BV157" s="30"/>
    </row>
    <row r="158" spans="69:74" x14ac:dyDescent="0.3">
      <c r="BQ158" s="54"/>
      <c r="BR158" s="30"/>
    </row>
    <row r="159" spans="69:74" x14ac:dyDescent="0.3">
      <c r="BQ159" s="54"/>
    </row>
    <row r="160" spans="69:74" x14ac:dyDescent="0.3">
      <c r="BQ160" s="54"/>
    </row>
    <row r="161" spans="69:69" x14ac:dyDescent="0.3">
      <c r="BQ161" s="54"/>
    </row>
    <row r="162" spans="69:69" x14ac:dyDescent="0.3">
      <c r="BQ162" s="54"/>
    </row>
    <row r="163" spans="69:69" x14ac:dyDescent="0.3">
      <c r="BQ163" s="54"/>
    </row>
    <row r="164" spans="69:69" x14ac:dyDescent="0.3">
      <c r="BQ164" s="54"/>
    </row>
    <row r="165" spans="69:69" x14ac:dyDescent="0.3">
      <c r="BQ165" s="54"/>
    </row>
    <row r="166" spans="69:69" x14ac:dyDescent="0.3">
      <c r="BQ166" s="54"/>
    </row>
    <row r="167" spans="69:69" x14ac:dyDescent="0.3">
      <c r="BQ167" s="54"/>
    </row>
    <row r="168" spans="69:69" x14ac:dyDescent="0.3">
      <c r="BQ168" s="54"/>
    </row>
    <row r="169" spans="69:69" x14ac:dyDescent="0.3">
      <c r="BQ169" s="54"/>
    </row>
    <row r="170" spans="69:69" x14ac:dyDescent="0.3">
      <c r="BQ170" s="54"/>
    </row>
    <row r="171" spans="69:69" x14ac:dyDescent="0.3">
      <c r="BQ171" s="54"/>
    </row>
    <row r="172" spans="69:69" x14ac:dyDescent="0.3">
      <c r="BQ172" s="54"/>
    </row>
    <row r="173" spans="69:69" x14ac:dyDescent="0.3">
      <c r="BQ173" s="54"/>
    </row>
    <row r="174" spans="69:69" x14ac:dyDescent="0.3">
      <c r="BQ174" s="54"/>
    </row>
    <row r="175" spans="69:69" x14ac:dyDescent="0.3">
      <c r="BQ175" s="54"/>
    </row>
    <row r="176" spans="69:69" x14ac:dyDescent="0.3">
      <c r="BQ176" s="54"/>
    </row>
    <row r="177" spans="69:69" x14ac:dyDescent="0.3">
      <c r="BQ177" s="54"/>
    </row>
    <row r="178" spans="69:69" x14ac:dyDescent="0.3">
      <c r="BQ178" s="54"/>
    </row>
    <row r="179" spans="69:69" x14ac:dyDescent="0.3">
      <c r="BQ179" s="54"/>
    </row>
    <row r="180" spans="69:69" x14ac:dyDescent="0.3">
      <c r="BQ180" s="54"/>
    </row>
    <row r="181" spans="69:69" x14ac:dyDescent="0.3">
      <c r="BQ181" s="54"/>
    </row>
    <row r="182" spans="69:69" x14ac:dyDescent="0.3">
      <c r="BQ182" s="54"/>
    </row>
    <row r="183" spans="69:69" x14ac:dyDescent="0.3">
      <c r="BQ183" s="54"/>
    </row>
    <row r="184" spans="69:69" x14ac:dyDescent="0.3">
      <c r="BQ184" s="54"/>
    </row>
    <row r="185" spans="69:69" x14ac:dyDescent="0.3">
      <c r="BQ185" s="54"/>
    </row>
    <row r="186" spans="69:69" x14ac:dyDescent="0.3">
      <c r="BQ186" s="54"/>
    </row>
    <row r="187" spans="69:69" x14ac:dyDescent="0.3">
      <c r="BQ187" s="54"/>
    </row>
    <row r="188" spans="69:69" x14ac:dyDescent="0.3">
      <c r="BQ188" s="54"/>
    </row>
    <row r="189" spans="69:69" x14ac:dyDescent="0.3">
      <c r="BQ189" s="54"/>
    </row>
    <row r="190" spans="69:69" x14ac:dyDescent="0.3">
      <c r="BQ190" s="54"/>
    </row>
    <row r="191" spans="69:69" x14ac:dyDescent="0.3">
      <c r="BQ191" s="54"/>
    </row>
    <row r="192" spans="69:69" x14ac:dyDescent="0.3">
      <c r="BQ192" s="54"/>
    </row>
    <row r="193" spans="69:69" x14ac:dyDescent="0.3">
      <c r="BQ193" s="54"/>
    </row>
    <row r="194" spans="69:69" x14ac:dyDescent="0.3">
      <c r="BQ194" s="54"/>
    </row>
    <row r="195" spans="69:69" x14ac:dyDescent="0.3">
      <c r="BQ195" s="54"/>
    </row>
    <row r="196" spans="69:69" x14ac:dyDescent="0.3">
      <c r="BQ196" s="54"/>
    </row>
    <row r="197" spans="69:69" x14ac:dyDescent="0.3">
      <c r="BQ197" s="54"/>
    </row>
    <row r="198" spans="69:69" x14ac:dyDescent="0.3">
      <c r="BQ198" s="54"/>
    </row>
    <row r="199" spans="69:69" x14ac:dyDescent="0.3">
      <c r="BQ199" s="54"/>
    </row>
    <row r="200" spans="69:69" x14ac:dyDescent="0.3">
      <c r="BQ200" s="54"/>
    </row>
    <row r="201" spans="69:69" x14ac:dyDescent="0.3">
      <c r="BQ201" s="54"/>
    </row>
    <row r="202" spans="69:69" x14ac:dyDescent="0.3">
      <c r="BQ202" s="54"/>
    </row>
    <row r="203" spans="69:69" x14ac:dyDescent="0.3">
      <c r="BQ203" s="54"/>
    </row>
    <row r="204" spans="69:69" x14ac:dyDescent="0.3">
      <c r="BQ204" s="54"/>
    </row>
    <row r="205" spans="69:69" x14ac:dyDescent="0.3">
      <c r="BQ205" s="54"/>
    </row>
    <row r="206" spans="69:69" x14ac:dyDescent="0.3">
      <c r="BQ206" s="54"/>
    </row>
    <row r="207" spans="69:69" x14ac:dyDescent="0.3">
      <c r="BQ207" s="54"/>
    </row>
    <row r="208" spans="69:69" x14ac:dyDescent="0.3">
      <c r="BQ208" s="54"/>
    </row>
    <row r="209" spans="69:69" x14ac:dyDescent="0.3">
      <c r="BQ209" s="54"/>
    </row>
    <row r="210" spans="69:69" x14ac:dyDescent="0.3">
      <c r="BQ210" s="54"/>
    </row>
    <row r="211" spans="69:69" x14ac:dyDescent="0.3">
      <c r="BQ211" s="54"/>
    </row>
    <row r="212" spans="69:69" x14ac:dyDescent="0.3">
      <c r="BQ212" s="54"/>
    </row>
    <row r="213" spans="69:69" x14ac:dyDescent="0.3">
      <c r="BQ213" s="54"/>
    </row>
    <row r="214" spans="69:69" x14ac:dyDescent="0.3">
      <c r="BQ214" s="54"/>
    </row>
    <row r="215" spans="69:69" x14ac:dyDescent="0.3">
      <c r="BQ215" s="54"/>
    </row>
    <row r="216" spans="69:69" x14ac:dyDescent="0.3">
      <c r="BQ216" s="54"/>
    </row>
    <row r="217" spans="69:69" x14ac:dyDescent="0.3">
      <c r="BQ217" s="54"/>
    </row>
    <row r="218" spans="69:69" x14ac:dyDescent="0.3">
      <c r="BQ218" s="54"/>
    </row>
    <row r="219" spans="69:69" x14ac:dyDescent="0.3">
      <c r="BQ219" s="54"/>
    </row>
    <row r="220" spans="69:69" x14ac:dyDescent="0.3">
      <c r="BQ220" s="54"/>
    </row>
    <row r="221" spans="69:69" x14ac:dyDescent="0.3">
      <c r="BQ221" s="54"/>
    </row>
    <row r="222" spans="69:69" x14ac:dyDescent="0.3">
      <c r="BQ222" s="54"/>
    </row>
    <row r="223" spans="69:69" x14ac:dyDescent="0.3">
      <c r="BQ223" s="54"/>
    </row>
    <row r="224" spans="69:69" x14ac:dyDescent="0.3">
      <c r="BQ224" s="54"/>
    </row>
    <row r="225" spans="69:69" x14ac:dyDescent="0.3">
      <c r="BQ225" s="54"/>
    </row>
    <row r="226" spans="69:69" x14ac:dyDescent="0.3">
      <c r="BQ226" s="54"/>
    </row>
    <row r="227" spans="69:69" x14ac:dyDescent="0.3">
      <c r="BQ227" s="54"/>
    </row>
    <row r="228" spans="69:69" x14ac:dyDescent="0.3">
      <c r="BQ228" s="54"/>
    </row>
    <row r="229" spans="69:69" x14ac:dyDescent="0.3">
      <c r="BQ229" s="54"/>
    </row>
    <row r="230" spans="69:69" x14ac:dyDescent="0.3">
      <c r="BQ230" s="54"/>
    </row>
    <row r="231" spans="69:69" x14ac:dyDescent="0.3">
      <c r="BQ231" s="54"/>
    </row>
    <row r="232" spans="69:69" x14ac:dyDescent="0.3">
      <c r="BQ232" s="54"/>
    </row>
    <row r="233" spans="69:69" x14ac:dyDescent="0.3">
      <c r="BQ233" s="54"/>
    </row>
    <row r="234" spans="69:69" x14ac:dyDescent="0.3">
      <c r="BQ234" s="54"/>
    </row>
    <row r="235" spans="69:69" x14ac:dyDescent="0.3">
      <c r="BQ235" s="54"/>
    </row>
    <row r="236" spans="69:69" x14ac:dyDescent="0.3">
      <c r="BQ236" s="54"/>
    </row>
    <row r="237" spans="69:69" x14ac:dyDescent="0.3">
      <c r="BQ237" s="54"/>
    </row>
    <row r="238" spans="69:69" x14ac:dyDescent="0.3">
      <c r="BQ238" s="54"/>
    </row>
    <row r="239" spans="69:69" x14ac:dyDescent="0.3">
      <c r="BQ239" s="54"/>
    </row>
    <row r="240" spans="69:69" x14ac:dyDescent="0.3">
      <c r="BQ240" s="54"/>
    </row>
    <row r="241" spans="69:69" x14ac:dyDescent="0.3">
      <c r="BQ241" s="54"/>
    </row>
    <row r="242" spans="69:69" x14ac:dyDescent="0.3">
      <c r="BQ242" s="54"/>
    </row>
    <row r="243" spans="69:69" x14ac:dyDescent="0.3">
      <c r="BQ243" s="54"/>
    </row>
    <row r="244" spans="69:69" x14ac:dyDescent="0.3">
      <c r="BQ244" s="54"/>
    </row>
    <row r="245" spans="69:69" x14ac:dyDescent="0.3">
      <c r="BQ245" s="54"/>
    </row>
    <row r="246" spans="69:69" x14ac:dyDescent="0.3">
      <c r="BQ246" s="54"/>
    </row>
    <row r="247" spans="69:69" x14ac:dyDescent="0.3">
      <c r="BQ247" s="54"/>
    </row>
    <row r="248" spans="69:69" x14ac:dyDescent="0.3">
      <c r="BQ248" s="54"/>
    </row>
    <row r="249" spans="69:69" x14ac:dyDescent="0.3">
      <c r="BQ249" s="54"/>
    </row>
    <row r="250" spans="69:69" x14ac:dyDescent="0.3">
      <c r="BQ250" s="54"/>
    </row>
    <row r="251" spans="69:69" x14ac:dyDescent="0.3">
      <c r="BQ251" s="54"/>
    </row>
    <row r="252" spans="69:69" x14ac:dyDescent="0.3">
      <c r="BQ252" s="54"/>
    </row>
    <row r="253" spans="69:69" x14ac:dyDescent="0.3">
      <c r="BQ253" s="54"/>
    </row>
    <row r="254" spans="69:69" x14ac:dyDescent="0.3">
      <c r="BQ254" s="54"/>
    </row>
    <row r="255" spans="69:69" x14ac:dyDescent="0.3">
      <c r="BQ255" s="54"/>
    </row>
    <row r="256" spans="69:69" x14ac:dyDescent="0.3">
      <c r="BQ256" s="54"/>
    </row>
    <row r="257" spans="69:69" x14ac:dyDescent="0.3">
      <c r="BQ257" s="54"/>
    </row>
    <row r="258" spans="69:69" x14ac:dyDescent="0.3">
      <c r="BQ258" s="54"/>
    </row>
    <row r="259" spans="69:69" x14ac:dyDescent="0.3">
      <c r="BQ259" s="54"/>
    </row>
    <row r="260" spans="69:69" x14ac:dyDescent="0.3">
      <c r="BQ260" s="54"/>
    </row>
    <row r="261" spans="69:69" x14ac:dyDescent="0.3">
      <c r="BQ261" s="54"/>
    </row>
    <row r="262" spans="69:69" x14ac:dyDescent="0.3">
      <c r="BQ262" s="54"/>
    </row>
    <row r="263" spans="69:69" x14ac:dyDescent="0.3">
      <c r="BQ263" s="54"/>
    </row>
    <row r="264" spans="69:69" x14ac:dyDescent="0.3">
      <c r="BQ264" s="54"/>
    </row>
    <row r="265" spans="69:69" x14ac:dyDescent="0.3">
      <c r="BQ265" s="54"/>
    </row>
    <row r="266" spans="69:69" x14ac:dyDescent="0.3">
      <c r="BQ266" s="54"/>
    </row>
    <row r="267" spans="69:69" x14ac:dyDescent="0.3">
      <c r="BQ267" s="54"/>
    </row>
    <row r="268" spans="69:69" x14ac:dyDescent="0.3">
      <c r="BQ268" s="54"/>
    </row>
    <row r="269" spans="69:69" x14ac:dyDescent="0.3">
      <c r="BQ269" s="54"/>
    </row>
    <row r="270" spans="69:69" x14ac:dyDescent="0.3">
      <c r="BQ270" s="54"/>
    </row>
    <row r="271" spans="69:69" x14ac:dyDescent="0.3">
      <c r="BQ271" s="54"/>
    </row>
    <row r="272" spans="69:69" x14ac:dyDescent="0.3">
      <c r="BQ272" s="54"/>
    </row>
    <row r="273" spans="69:69" x14ac:dyDescent="0.3">
      <c r="BQ273" s="54"/>
    </row>
    <row r="274" spans="69:69" x14ac:dyDescent="0.3">
      <c r="BQ274" s="54"/>
    </row>
    <row r="275" spans="69:69" x14ac:dyDescent="0.3">
      <c r="BQ275" s="54"/>
    </row>
    <row r="276" spans="69:69" x14ac:dyDescent="0.3">
      <c r="BQ276" s="54"/>
    </row>
    <row r="277" spans="69:69" x14ac:dyDescent="0.3">
      <c r="BQ277" s="54"/>
    </row>
    <row r="278" spans="69:69" x14ac:dyDescent="0.3">
      <c r="BQ278" s="54"/>
    </row>
    <row r="279" spans="69:69" x14ac:dyDescent="0.3">
      <c r="BQ279" s="54"/>
    </row>
    <row r="280" spans="69:69" x14ac:dyDescent="0.3">
      <c r="BQ280" s="54"/>
    </row>
    <row r="281" spans="69:69" x14ac:dyDescent="0.3">
      <c r="BQ281" s="54"/>
    </row>
    <row r="282" spans="69:69" x14ac:dyDescent="0.3">
      <c r="BQ282" s="54"/>
    </row>
    <row r="283" spans="69:69" x14ac:dyDescent="0.3">
      <c r="BQ283" s="54"/>
    </row>
    <row r="284" spans="69:69" x14ac:dyDescent="0.3">
      <c r="BQ284" s="54"/>
    </row>
    <row r="285" spans="69:69" x14ac:dyDescent="0.3">
      <c r="BQ285" s="54"/>
    </row>
    <row r="286" spans="69:69" x14ac:dyDescent="0.3">
      <c r="BQ286" s="54"/>
    </row>
    <row r="287" spans="69:69" x14ac:dyDescent="0.3">
      <c r="BQ287" s="54"/>
    </row>
    <row r="288" spans="69:69" x14ac:dyDescent="0.3">
      <c r="BQ288" s="54"/>
    </row>
    <row r="289" spans="69:69" x14ac:dyDescent="0.3">
      <c r="BQ289" s="54"/>
    </row>
    <row r="290" spans="69:69" x14ac:dyDescent="0.3">
      <c r="BQ290" s="54"/>
    </row>
    <row r="291" spans="69:69" x14ac:dyDescent="0.3">
      <c r="BQ291" s="54"/>
    </row>
    <row r="292" spans="69:69" x14ac:dyDescent="0.3">
      <c r="BQ292" s="54"/>
    </row>
    <row r="293" spans="69:69" x14ac:dyDescent="0.3">
      <c r="BQ293" s="54"/>
    </row>
    <row r="294" spans="69:69" x14ac:dyDescent="0.3">
      <c r="BQ294" s="54"/>
    </row>
    <row r="295" spans="69:69" x14ac:dyDescent="0.3">
      <c r="BQ295" s="54"/>
    </row>
    <row r="296" spans="69:69" x14ac:dyDescent="0.3">
      <c r="BQ296" s="54"/>
    </row>
    <row r="297" spans="69:69" x14ac:dyDescent="0.3">
      <c r="BQ297" s="54"/>
    </row>
    <row r="298" spans="69:69" x14ac:dyDescent="0.3">
      <c r="BQ298" s="54"/>
    </row>
    <row r="299" spans="69:69" x14ac:dyDescent="0.3">
      <c r="BQ299" s="54"/>
    </row>
    <row r="300" spans="69:69" x14ac:dyDescent="0.3">
      <c r="BQ300" s="54"/>
    </row>
    <row r="301" spans="69:69" x14ac:dyDescent="0.3">
      <c r="BQ301" s="54"/>
    </row>
    <row r="302" spans="69:69" x14ac:dyDescent="0.3">
      <c r="BQ302" s="54"/>
    </row>
    <row r="303" spans="69:69" x14ac:dyDescent="0.3">
      <c r="BQ303" s="54"/>
    </row>
    <row r="304" spans="69:69" x14ac:dyDescent="0.3">
      <c r="BQ304" s="54"/>
    </row>
    <row r="305" spans="69:69" x14ac:dyDescent="0.3">
      <c r="BQ305" s="54"/>
    </row>
    <row r="306" spans="69:69" x14ac:dyDescent="0.3">
      <c r="BQ306" s="54"/>
    </row>
    <row r="307" spans="69:69" x14ac:dyDescent="0.3">
      <c r="BQ307" s="54"/>
    </row>
    <row r="308" spans="69:69" x14ac:dyDescent="0.3">
      <c r="BQ308" s="54"/>
    </row>
    <row r="309" spans="69:69" x14ac:dyDescent="0.3">
      <c r="BQ309" s="54"/>
    </row>
    <row r="310" spans="69:69" x14ac:dyDescent="0.3">
      <c r="BQ310" s="54"/>
    </row>
    <row r="311" spans="69:69" x14ac:dyDescent="0.3">
      <c r="BQ311" s="54"/>
    </row>
    <row r="312" spans="69:69" x14ac:dyDescent="0.3">
      <c r="BQ312" s="54"/>
    </row>
    <row r="313" spans="69:69" x14ac:dyDescent="0.3">
      <c r="BQ313" s="54"/>
    </row>
    <row r="314" spans="69:69" x14ac:dyDescent="0.3">
      <c r="BQ314" s="54"/>
    </row>
    <row r="315" spans="69:69" x14ac:dyDescent="0.3">
      <c r="BQ315" s="54"/>
    </row>
    <row r="316" spans="69:69" x14ac:dyDescent="0.3">
      <c r="BQ316" s="54"/>
    </row>
    <row r="317" spans="69:69" x14ac:dyDescent="0.3">
      <c r="BQ317" s="54"/>
    </row>
    <row r="318" spans="69:69" x14ac:dyDescent="0.3">
      <c r="BQ318" s="54"/>
    </row>
    <row r="319" spans="69:69" x14ac:dyDescent="0.3">
      <c r="BQ319" s="54"/>
    </row>
    <row r="320" spans="69:69" x14ac:dyDescent="0.3">
      <c r="BQ320" s="54"/>
    </row>
    <row r="321" spans="69:69" x14ac:dyDescent="0.3">
      <c r="BQ321" s="54"/>
    </row>
    <row r="322" spans="69:69" x14ac:dyDescent="0.3">
      <c r="BQ322" s="54"/>
    </row>
    <row r="323" spans="69:69" x14ac:dyDescent="0.3">
      <c r="BQ323" s="54"/>
    </row>
    <row r="324" spans="69:69" x14ac:dyDescent="0.3">
      <c r="BQ324" s="54"/>
    </row>
    <row r="325" spans="69:69" x14ac:dyDescent="0.3">
      <c r="BQ325" s="54"/>
    </row>
    <row r="326" spans="69:69" x14ac:dyDescent="0.3">
      <c r="BQ326" s="54"/>
    </row>
    <row r="327" spans="69:69" x14ac:dyDescent="0.3">
      <c r="BQ327" s="54"/>
    </row>
    <row r="328" spans="69:69" x14ac:dyDescent="0.3">
      <c r="BQ328" s="54"/>
    </row>
    <row r="329" spans="69:69" x14ac:dyDescent="0.3">
      <c r="BQ329" s="54"/>
    </row>
    <row r="330" spans="69:69" x14ac:dyDescent="0.3">
      <c r="BQ330" s="54"/>
    </row>
    <row r="331" spans="69:69" x14ac:dyDescent="0.3">
      <c r="BQ331" s="54"/>
    </row>
    <row r="332" spans="69:69" x14ac:dyDescent="0.3">
      <c r="BQ332" s="54"/>
    </row>
    <row r="333" spans="69:69" x14ac:dyDescent="0.3">
      <c r="BQ333" s="54"/>
    </row>
    <row r="334" spans="69:69" x14ac:dyDescent="0.3">
      <c r="BQ334" s="54"/>
    </row>
    <row r="335" spans="69:69" x14ac:dyDescent="0.3">
      <c r="BQ335" s="54"/>
    </row>
    <row r="336" spans="69:69" x14ac:dyDescent="0.3">
      <c r="BQ336" s="54"/>
    </row>
    <row r="337" spans="69:69" x14ac:dyDescent="0.3">
      <c r="BQ337" s="54"/>
    </row>
    <row r="338" spans="69:69" x14ac:dyDescent="0.3">
      <c r="BQ338" s="54"/>
    </row>
    <row r="339" spans="69:69" x14ac:dyDescent="0.3">
      <c r="BQ339" s="54"/>
    </row>
    <row r="340" spans="69:69" x14ac:dyDescent="0.3">
      <c r="BQ340" s="54"/>
    </row>
    <row r="341" spans="69:69" x14ac:dyDescent="0.3">
      <c r="BQ341" s="54"/>
    </row>
    <row r="342" spans="69:69" x14ac:dyDescent="0.3">
      <c r="BQ342" s="54"/>
    </row>
    <row r="343" spans="69:69" x14ac:dyDescent="0.3">
      <c r="BQ343" s="54"/>
    </row>
    <row r="344" spans="69:69" x14ac:dyDescent="0.3">
      <c r="BQ344" s="54"/>
    </row>
    <row r="345" spans="69:69" x14ac:dyDescent="0.3">
      <c r="BQ345" s="54"/>
    </row>
    <row r="346" spans="69:69" x14ac:dyDescent="0.3">
      <c r="BQ346" s="54"/>
    </row>
    <row r="347" spans="69:69" x14ac:dyDescent="0.3">
      <c r="BQ347" s="54"/>
    </row>
    <row r="348" spans="69:69" x14ac:dyDescent="0.3">
      <c r="BQ348" s="54"/>
    </row>
    <row r="349" spans="69:69" x14ac:dyDescent="0.3">
      <c r="BQ349" s="54"/>
    </row>
    <row r="350" spans="69:69" x14ac:dyDescent="0.3">
      <c r="BQ350" s="54"/>
    </row>
    <row r="351" spans="69:69" x14ac:dyDescent="0.3">
      <c r="BQ351" s="54"/>
    </row>
    <row r="352" spans="69:69" x14ac:dyDescent="0.3">
      <c r="BQ352" s="54"/>
    </row>
    <row r="353" spans="69:69" x14ac:dyDescent="0.3">
      <c r="BQ353" s="54"/>
    </row>
    <row r="354" spans="69:69" x14ac:dyDescent="0.3">
      <c r="BQ354" s="54"/>
    </row>
    <row r="355" spans="69:69" x14ac:dyDescent="0.3">
      <c r="BQ355" s="54"/>
    </row>
    <row r="356" spans="69:69" x14ac:dyDescent="0.3">
      <c r="BQ356" s="54"/>
    </row>
    <row r="357" spans="69:69" x14ac:dyDescent="0.3">
      <c r="BQ357" s="54"/>
    </row>
    <row r="358" spans="69:69" x14ac:dyDescent="0.3">
      <c r="BQ358" s="54"/>
    </row>
    <row r="359" spans="69:69" x14ac:dyDescent="0.3">
      <c r="BQ359" s="54"/>
    </row>
    <row r="360" spans="69:69" x14ac:dyDescent="0.3">
      <c r="BQ360" s="54"/>
    </row>
    <row r="361" spans="69:69" x14ac:dyDescent="0.3">
      <c r="BQ361" s="54"/>
    </row>
    <row r="362" spans="69:69" x14ac:dyDescent="0.3">
      <c r="BQ362" s="54"/>
    </row>
    <row r="363" spans="69:69" x14ac:dyDescent="0.3">
      <c r="BQ363" s="54"/>
    </row>
    <row r="364" spans="69:69" x14ac:dyDescent="0.3">
      <c r="BQ364" s="54"/>
    </row>
    <row r="365" spans="69:69" x14ac:dyDescent="0.3">
      <c r="BQ365" s="54"/>
    </row>
    <row r="366" spans="69:69" x14ac:dyDescent="0.3">
      <c r="BQ366" s="54"/>
    </row>
    <row r="367" spans="69:69" x14ac:dyDescent="0.3">
      <c r="BQ367" s="54"/>
    </row>
    <row r="368" spans="69:69" x14ac:dyDescent="0.3">
      <c r="BQ368" s="54"/>
    </row>
    <row r="369" spans="69:69" x14ac:dyDescent="0.3">
      <c r="BQ369" s="54"/>
    </row>
    <row r="370" spans="69:69" x14ac:dyDescent="0.3">
      <c r="BQ370" s="54"/>
    </row>
    <row r="371" spans="69:69" x14ac:dyDescent="0.3">
      <c r="BQ371" s="54"/>
    </row>
    <row r="372" spans="69:69" x14ac:dyDescent="0.3">
      <c r="BQ372" s="54"/>
    </row>
    <row r="373" spans="69:69" x14ac:dyDescent="0.3">
      <c r="BQ373" s="54"/>
    </row>
    <row r="374" spans="69:69" x14ac:dyDescent="0.3">
      <c r="BQ374" s="54"/>
    </row>
    <row r="375" spans="69:69" x14ac:dyDescent="0.3">
      <c r="BQ375" s="54"/>
    </row>
    <row r="376" spans="69:69" x14ac:dyDescent="0.3">
      <c r="BQ376" s="54"/>
    </row>
    <row r="377" spans="69:69" x14ac:dyDescent="0.3">
      <c r="BQ377" s="54"/>
    </row>
    <row r="378" spans="69:69" x14ac:dyDescent="0.3">
      <c r="BQ378" s="54"/>
    </row>
    <row r="379" spans="69:69" x14ac:dyDescent="0.3">
      <c r="BQ379" s="54"/>
    </row>
    <row r="380" spans="69:69" x14ac:dyDescent="0.3">
      <c r="BQ380" s="54"/>
    </row>
    <row r="381" spans="69:69" x14ac:dyDescent="0.3">
      <c r="BQ381" s="54"/>
    </row>
    <row r="382" spans="69:69" x14ac:dyDescent="0.3">
      <c r="BQ382" s="54"/>
    </row>
    <row r="383" spans="69:69" x14ac:dyDescent="0.3">
      <c r="BQ383" s="54"/>
    </row>
    <row r="384" spans="69:69" x14ac:dyDescent="0.3">
      <c r="BQ384" s="54"/>
    </row>
    <row r="385" spans="69:69" x14ac:dyDescent="0.3">
      <c r="BQ385" s="54"/>
    </row>
    <row r="386" spans="69:69" x14ac:dyDescent="0.3">
      <c r="BQ386" s="54"/>
    </row>
    <row r="387" spans="69:69" x14ac:dyDescent="0.3">
      <c r="BQ387" s="54"/>
    </row>
    <row r="388" spans="69:69" x14ac:dyDescent="0.3">
      <c r="BQ388" s="54"/>
    </row>
    <row r="389" spans="69:69" x14ac:dyDescent="0.3">
      <c r="BQ389" s="54"/>
    </row>
    <row r="390" spans="69:69" x14ac:dyDescent="0.3">
      <c r="BQ390" s="54"/>
    </row>
    <row r="391" spans="69:69" x14ac:dyDescent="0.3">
      <c r="BQ391" s="54"/>
    </row>
    <row r="392" spans="69:69" x14ac:dyDescent="0.3">
      <c r="BQ392" s="54"/>
    </row>
    <row r="393" spans="69:69" x14ac:dyDescent="0.3">
      <c r="BQ393" s="54"/>
    </row>
    <row r="394" spans="69:69" x14ac:dyDescent="0.3">
      <c r="BQ394" s="54"/>
    </row>
    <row r="395" spans="69:69" x14ac:dyDescent="0.3">
      <c r="BQ395" s="54"/>
    </row>
    <row r="396" spans="69:69" x14ac:dyDescent="0.3">
      <c r="BQ396" s="54"/>
    </row>
    <row r="397" spans="69:69" x14ac:dyDescent="0.3">
      <c r="BQ397" s="54"/>
    </row>
    <row r="398" spans="69:69" x14ac:dyDescent="0.3">
      <c r="BQ398" s="54"/>
    </row>
    <row r="399" spans="69:69" x14ac:dyDescent="0.3">
      <c r="BQ399" s="54"/>
    </row>
    <row r="400" spans="69:69" x14ac:dyDescent="0.3">
      <c r="BQ400" s="54"/>
    </row>
    <row r="401" spans="69:69" x14ac:dyDescent="0.3">
      <c r="BQ401" s="54"/>
    </row>
    <row r="402" spans="69:69" x14ac:dyDescent="0.3">
      <c r="BQ402" s="54"/>
    </row>
    <row r="403" spans="69:69" x14ac:dyDescent="0.3">
      <c r="BQ403" s="54"/>
    </row>
    <row r="404" spans="69:69" x14ac:dyDescent="0.3">
      <c r="BQ404" s="54"/>
    </row>
    <row r="405" spans="69:69" x14ac:dyDescent="0.3">
      <c r="BQ405" s="54"/>
    </row>
    <row r="406" spans="69:69" x14ac:dyDescent="0.3">
      <c r="BQ406" s="54"/>
    </row>
    <row r="407" spans="69:69" x14ac:dyDescent="0.3">
      <c r="BQ407" s="54"/>
    </row>
    <row r="408" spans="69:69" x14ac:dyDescent="0.3">
      <c r="BQ408" s="54"/>
    </row>
    <row r="409" spans="69:69" x14ac:dyDescent="0.3">
      <c r="BQ409" s="54"/>
    </row>
    <row r="410" spans="69:69" x14ac:dyDescent="0.3">
      <c r="BQ410" s="54"/>
    </row>
    <row r="411" spans="69:69" x14ac:dyDescent="0.3">
      <c r="BQ411" s="54"/>
    </row>
    <row r="412" spans="69:69" x14ac:dyDescent="0.3">
      <c r="BQ412" s="54"/>
    </row>
    <row r="413" spans="69:69" x14ac:dyDescent="0.3">
      <c r="BQ413" s="54"/>
    </row>
    <row r="414" spans="69:69" x14ac:dyDescent="0.3">
      <c r="BQ414" s="54"/>
    </row>
    <row r="415" spans="69:69" x14ac:dyDescent="0.3">
      <c r="BQ415" s="54"/>
    </row>
    <row r="416" spans="69:69" x14ac:dyDescent="0.3">
      <c r="BQ416" s="54"/>
    </row>
    <row r="417" spans="69:69" x14ac:dyDescent="0.3">
      <c r="BQ417" s="54"/>
    </row>
    <row r="418" spans="69:69" x14ac:dyDescent="0.3">
      <c r="BQ418" s="54"/>
    </row>
    <row r="419" spans="69:69" x14ac:dyDescent="0.3">
      <c r="BQ419" s="54"/>
    </row>
    <row r="420" spans="69:69" x14ac:dyDescent="0.3">
      <c r="BQ420" s="54"/>
    </row>
    <row r="421" spans="69:69" x14ac:dyDescent="0.3">
      <c r="BQ421" s="54"/>
    </row>
    <row r="422" spans="69:69" x14ac:dyDescent="0.3">
      <c r="BQ422" s="54"/>
    </row>
    <row r="423" spans="69:69" x14ac:dyDescent="0.3">
      <c r="BQ423" s="54"/>
    </row>
    <row r="424" spans="69:69" x14ac:dyDescent="0.3">
      <c r="BQ424" s="54"/>
    </row>
    <row r="425" spans="69:69" x14ac:dyDescent="0.3">
      <c r="BQ425" s="54"/>
    </row>
    <row r="426" spans="69:69" x14ac:dyDescent="0.3">
      <c r="BQ426" s="54"/>
    </row>
    <row r="427" spans="69:69" x14ac:dyDescent="0.3">
      <c r="BQ427" s="54"/>
    </row>
    <row r="428" spans="69:69" x14ac:dyDescent="0.3">
      <c r="BQ428" s="54"/>
    </row>
    <row r="429" spans="69:69" x14ac:dyDescent="0.3">
      <c r="BQ429" s="54"/>
    </row>
    <row r="430" spans="69:69" x14ac:dyDescent="0.3">
      <c r="BQ430" s="54"/>
    </row>
    <row r="431" spans="69:69" x14ac:dyDescent="0.3">
      <c r="BQ431" s="54"/>
    </row>
    <row r="432" spans="69:69" x14ac:dyDescent="0.3">
      <c r="BQ432" s="54"/>
    </row>
    <row r="433" spans="69:69" x14ac:dyDescent="0.3">
      <c r="BQ433" s="54"/>
    </row>
    <row r="434" spans="69:69" x14ac:dyDescent="0.3">
      <c r="BQ434" s="54"/>
    </row>
    <row r="435" spans="69:69" x14ac:dyDescent="0.3">
      <c r="BQ435" s="54"/>
    </row>
    <row r="436" spans="69:69" x14ac:dyDescent="0.3">
      <c r="BQ436" s="54"/>
    </row>
    <row r="437" spans="69:69" x14ac:dyDescent="0.3">
      <c r="BQ437" s="54"/>
    </row>
    <row r="438" spans="69:69" x14ac:dyDescent="0.3">
      <c r="BQ438" s="54"/>
    </row>
    <row r="439" spans="69:69" x14ac:dyDescent="0.3">
      <c r="BQ439" s="54"/>
    </row>
    <row r="440" spans="69:69" x14ac:dyDescent="0.3">
      <c r="BQ440" s="54"/>
    </row>
    <row r="441" spans="69:69" x14ac:dyDescent="0.3">
      <c r="BQ441" s="54"/>
    </row>
    <row r="442" spans="69:69" x14ac:dyDescent="0.3">
      <c r="BQ442" s="54"/>
    </row>
    <row r="443" spans="69:69" x14ac:dyDescent="0.3">
      <c r="BQ443" s="54"/>
    </row>
    <row r="444" spans="69:69" x14ac:dyDescent="0.3">
      <c r="BQ444" s="54"/>
    </row>
    <row r="445" spans="69:69" x14ac:dyDescent="0.3">
      <c r="BQ445" s="54"/>
    </row>
    <row r="446" spans="69:69" x14ac:dyDescent="0.3">
      <c r="BQ446" s="54"/>
    </row>
    <row r="447" spans="69:69" x14ac:dyDescent="0.3">
      <c r="BQ447" s="54"/>
    </row>
    <row r="448" spans="69:69" x14ac:dyDescent="0.3">
      <c r="BQ448" s="54"/>
    </row>
    <row r="449" spans="69:69" x14ac:dyDescent="0.3">
      <c r="BQ449" s="54"/>
    </row>
    <row r="450" spans="69:69" x14ac:dyDescent="0.3">
      <c r="BQ450" s="54"/>
    </row>
    <row r="451" spans="69:69" x14ac:dyDescent="0.3">
      <c r="BQ451" s="54"/>
    </row>
    <row r="452" spans="69:69" x14ac:dyDescent="0.3">
      <c r="BQ452" s="54"/>
    </row>
    <row r="453" spans="69:69" x14ac:dyDescent="0.3">
      <c r="BQ453" s="54"/>
    </row>
    <row r="454" spans="69:69" x14ac:dyDescent="0.3">
      <c r="BQ454" s="54"/>
    </row>
    <row r="455" spans="69:69" x14ac:dyDescent="0.3">
      <c r="BQ455" s="54"/>
    </row>
    <row r="456" spans="69:69" x14ac:dyDescent="0.3">
      <c r="BQ456" s="54"/>
    </row>
    <row r="457" spans="69:69" x14ac:dyDescent="0.3">
      <c r="BQ457" s="54"/>
    </row>
    <row r="458" spans="69:69" x14ac:dyDescent="0.3">
      <c r="BQ458" s="54"/>
    </row>
    <row r="459" spans="69:69" x14ac:dyDescent="0.3">
      <c r="BQ459" s="54"/>
    </row>
    <row r="460" spans="69:69" x14ac:dyDescent="0.3">
      <c r="BQ460" s="54"/>
    </row>
    <row r="461" spans="69:69" x14ac:dyDescent="0.3">
      <c r="BQ461" s="54"/>
    </row>
    <row r="462" spans="69:69" x14ac:dyDescent="0.3">
      <c r="BQ462" s="54"/>
    </row>
    <row r="463" spans="69:69" x14ac:dyDescent="0.3">
      <c r="BQ463" s="54"/>
    </row>
    <row r="464" spans="69:69" x14ac:dyDescent="0.3">
      <c r="BQ464" s="54"/>
    </row>
    <row r="465" spans="69:69" x14ac:dyDescent="0.3">
      <c r="BQ465" s="54"/>
    </row>
    <row r="466" spans="69:69" x14ac:dyDescent="0.3">
      <c r="BQ466" s="54"/>
    </row>
    <row r="467" spans="69:69" x14ac:dyDescent="0.3">
      <c r="BQ467" s="54"/>
    </row>
    <row r="468" spans="69:69" x14ac:dyDescent="0.3">
      <c r="BQ468" s="54"/>
    </row>
    <row r="469" spans="69:69" x14ac:dyDescent="0.3">
      <c r="BQ469" s="54"/>
    </row>
    <row r="470" spans="69:69" x14ac:dyDescent="0.3">
      <c r="BQ470" s="54"/>
    </row>
    <row r="471" spans="69:69" x14ac:dyDescent="0.3">
      <c r="BQ471" s="54"/>
    </row>
    <row r="472" spans="69:69" x14ac:dyDescent="0.3">
      <c r="BQ472" s="54"/>
    </row>
    <row r="473" spans="69:69" x14ac:dyDescent="0.3">
      <c r="BQ473" s="54"/>
    </row>
    <row r="474" spans="69:69" x14ac:dyDescent="0.3">
      <c r="BQ474" s="54"/>
    </row>
    <row r="475" spans="69:69" x14ac:dyDescent="0.3">
      <c r="BQ475" s="54"/>
    </row>
    <row r="476" spans="69:69" x14ac:dyDescent="0.3">
      <c r="BQ476" s="54"/>
    </row>
    <row r="477" spans="69:69" x14ac:dyDescent="0.3">
      <c r="BQ477" s="54"/>
    </row>
    <row r="478" spans="69:69" x14ac:dyDescent="0.3">
      <c r="BQ478" s="54"/>
    </row>
    <row r="479" spans="69:69" x14ac:dyDescent="0.3">
      <c r="BQ479" s="54"/>
    </row>
    <row r="480" spans="69:69" x14ac:dyDescent="0.3">
      <c r="BQ480" s="54"/>
    </row>
    <row r="481" spans="69:69" x14ac:dyDescent="0.3">
      <c r="BQ481" s="54"/>
    </row>
    <row r="482" spans="69:69" x14ac:dyDescent="0.3">
      <c r="BQ482" s="54"/>
    </row>
    <row r="483" spans="69:69" x14ac:dyDescent="0.3">
      <c r="BQ483" s="54"/>
    </row>
    <row r="484" spans="69:69" x14ac:dyDescent="0.3">
      <c r="BQ484" s="54"/>
    </row>
    <row r="485" spans="69:69" x14ac:dyDescent="0.3">
      <c r="BQ485" s="54"/>
    </row>
    <row r="486" spans="69:69" x14ac:dyDescent="0.3">
      <c r="BQ486" s="54"/>
    </row>
    <row r="487" spans="69:69" x14ac:dyDescent="0.3">
      <c r="BQ487" s="54"/>
    </row>
    <row r="488" spans="69:69" x14ac:dyDescent="0.3">
      <c r="BQ488" s="54"/>
    </row>
    <row r="489" spans="69:69" x14ac:dyDescent="0.3">
      <c r="BQ489" s="54"/>
    </row>
    <row r="490" spans="69:69" x14ac:dyDescent="0.3">
      <c r="BQ490" s="54"/>
    </row>
    <row r="491" spans="69:69" x14ac:dyDescent="0.3">
      <c r="BQ491" s="54"/>
    </row>
    <row r="492" spans="69:69" x14ac:dyDescent="0.3">
      <c r="BQ492" s="54"/>
    </row>
    <row r="493" spans="69:69" x14ac:dyDescent="0.3">
      <c r="BQ493" s="54"/>
    </row>
    <row r="494" spans="69:69" x14ac:dyDescent="0.3">
      <c r="BQ494" s="54"/>
    </row>
    <row r="495" spans="69:69" x14ac:dyDescent="0.3">
      <c r="BQ495" s="54"/>
    </row>
    <row r="496" spans="69:69" x14ac:dyDescent="0.3">
      <c r="BQ496" s="54"/>
    </row>
    <row r="497" spans="69:69" x14ac:dyDescent="0.3">
      <c r="BQ497" s="54"/>
    </row>
    <row r="498" spans="69:69" x14ac:dyDescent="0.3">
      <c r="BQ498" s="54"/>
    </row>
    <row r="499" spans="69:69" x14ac:dyDescent="0.3">
      <c r="BQ499" s="54"/>
    </row>
    <row r="500" spans="69:69" x14ac:dyDescent="0.3">
      <c r="BQ500" s="54"/>
    </row>
    <row r="501" spans="69:69" x14ac:dyDescent="0.3">
      <c r="BQ501" s="54"/>
    </row>
    <row r="502" spans="69:69" x14ac:dyDescent="0.3">
      <c r="BQ502" s="54"/>
    </row>
    <row r="503" spans="69:69" x14ac:dyDescent="0.3">
      <c r="BQ503" s="54"/>
    </row>
    <row r="504" spans="69:69" x14ac:dyDescent="0.3">
      <c r="BQ504" s="54"/>
    </row>
    <row r="505" spans="69:69" x14ac:dyDescent="0.3">
      <c r="BQ505" s="54"/>
    </row>
    <row r="506" spans="69:69" x14ac:dyDescent="0.3">
      <c r="BQ506" s="54"/>
    </row>
    <row r="507" spans="69:69" x14ac:dyDescent="0.3">
      <c r="BQ507" s="54"/>
    </row>
    <row r="508" spans="69:69" x14ac:dyDescent="0.3">
      <c r="BQ508" s="54"/>
    </row>
    <row r="509" spans="69:69" x14ac:dyDescent="0.3">
      <c r="BQ509" s="54"/>
    </row>
    <row r="510" spans="69:69" x14ac:dyDescent="0.3">
      <c r="BQ510" s="54"/>
    </row>
    <row r="511" spans="69:69" x14ac:dyDescent="0.3">
      <c r="BQ511" s="54"/>
    </row>
    <row r="512" spans="69:69" x14ac:dyDescent="0.3">
      <c r="BQ512" s="54"/>
    </row>
    <row r="513" spans="69:69" x14ac:dyDescent="0.3">
      <c r="BQ513" s="54"/>
    </row>
    <row r="514" spans="69:69" x14ac:dyDescent="0.3">
      <c r="BQ514" s="54"/>
    </row>
    <row r="515" spans="69:69" x14ac:dyDescent="0.3">
      <c r="BQ515" s="54"/>
    </row>
    <row r="516" spans="69:69" x14ac:dyDescent="0.3">
      <c r="BQ516" s="54"/>
    </row>
    <row r="517" spans="69:69" x14ac:dyDescent="0.3">
      <c r="BQ517" s="54"/>
    </row>
    <row r="518" spans="69:69" x14ac:dyDescent="0.3">
      <c r="BQ518" s="54"/>
    </row>
    <row r="519" spans="69:69" x14ac:dyDescent="0.3">
      <c r="BQ519" s="54"/>
    </row>
    <row r="520" spans="69:69" x14ac:dyDescent="0.3">
      <c r="BQ520" s="54"/>
    </row>
    <row r="521" spans="69:69" x14ac:dyDescent="0.3">
      <c r="BQ521" s="54"/>
    </row>
    <row r="522" spans="69:69" x14ac:dyDescent="0.3">
      <c r="BQ522" s="54"/>
    </row>
    <row r="523" spans="69:69" x14ac:dyDescent="0.3">
      <c r="BQ523" s="54"/>
    </row>
    <row r="524" spans="69:69" x14ac:dyDescent="0.3">
      <c r="BQ524" s="54"/>
    </row>
    <row r="525" spans="69:69" x14ac:dyDescent="0.3">
      <c r="BQ525" s="54"/>
    </row>
    <row r="526" spans="69:69" x14ac:dyDescent="0.3">
      <c r="BQ526" s="54"/>
    </row>
    <row r="527" spans="69:69" x14ac:dyDescent="0.3">
      <c r="BQ527" s="54"/>
    </row>
    <row r="528" spans="69:69" x14ac:dyDescent="0.3">
      <c r="BQ528" s="54"/>
    </row>
    <row r="529" spans="69:69" x14ac:dyDescent="0.3">
      <c r="BQ529" s="54"/>
    </row>
    <row r="530" spans="69:69" x14ac:dyDescent="0.3">
      <c r="BQ530" s="54"/>
    </row>
    <row r="531" spans="69:69" x14ac:dyDescent="0.3">
      <c r="BQ531" s="54"/>
    </row>
    <row r="532" spans="69:69" x14ac:dyDescent="0.3">
      <c r="BQ532" s="54"/>
    </row>
    <row r="533" spans="69:69" x14ac:dyDescent="0.3">
      <c r="BQ533" s="54"/>
    </row>
    <row r="534" spans="69:69" x14ac:dyDescent="0.3">
      <c r="BQ534" s="54"/>
    </row>
    <row r="535" spans="69:69" x14ac:dyDescent="0.3">
      <c r="BQ535" s="54"/>
    </row>
    <row r="536" spans="69:69" x14ac:dyDescent="0.3">
      <c r="BQ536" s="54"/>
    </row>
    <row r="537" spans="69:69" x14ac:dyDescent="0.3">
      <c r="BQ537" s="54"/>
    </row>
    <row r="538" spans="69:69" x14ac:dyDescent="0.3">
      <c r="BQ538" s="54"/>
    </row>
    <row r="539" spans="69:69" x14ac:dyDescent="0.3">
      <c r="BQ539" s="54"/>
    </row>
    <row r="540" spans="69:69" x14ac:dyDescent="0.3">
      <c r="BQ540" s="54"/>
    </row>
    <row r="541" spans="69:69" x14ac:dyDescent="0.3">
      <c r="BQ541" s="54"/>
    </row>
    <row r="542" spans="69:69" x14ac:dyDescent="0.3">
      <c r="BQ542" s="54"/>
    </row>
    <row r="543" spans="69:69" x14ac:dyDescent="0.3">
      <c r="BQ543" s="54"/>
    </row>
    <row r="544" spans="69:69" x14ac:dyDescent="0.3">
      <c r="BQ544" s="54"/>
    </row>
    <row r="545" spans="69:69" x14ac:dyDescent="0.3">
      <c r="BQ545" s="54"/>
    </row>
    <row r="546" spans="69:69" x14ac:dyDescent="0.3">
      <c r="BQ546" s="54"/>
    </row>
    <row r="547" spans="69:69" x14ac:dyDescent="0.3">
      <c r="BQ547" s="54"/>
    </row>
    <row r="548" spans="69:69" x14ac:dyDescent="0.3">
      <c r="BQ548" s="54"/>
    </row>
    <row r="549" spans="69:69" x14ac:dyDescent="0.3">
      <c r="BQ549" s="54"/>
    </row>
    <row r="550" spans="69:69" x14ac:dyDescent="0.3">
      <c r="BQ550" s="54"/>
    </row>
    <row r="551" spans="69:69" x14ac:dyDescent="0.3">
      <c r="BQ551" s="54"/>
    </row>
    <row r="552" spans="69:69" x14ac:dyDescent="0.3">
      <c r="BQ552" s="54"/>
    </row>
    <row r="553" spans="69:69" x14ac:dyDescent="0.3">
      <c r="BQ553" s="54"/>
    </row>
    <row r="554" spans="69:69" x14ac:dyDescent="0.3">
      <c r="BQ554" s="54"/>
    </row>
    <row r="555" spans="69:69" x14ac:dyDescent="0.3">
      <c r="BQ555" s="54"/>
    </row>
    <row r="556" spans="69:69" x14ac:dyDescent="0.3">
      <c r="BQ556" s="54"/>
    </row>
    <row r="557" spans="69:69" x14ac:dyDescent="0.3">
      <c r="BQ557" s="54"/>
    </row>
    <row r="558" spans="69:69" x14ac:dyDescent="0.3">
      <c r="BQ558" s="54"/>
    </row>
    <row r="559" spans="69:69" x14ac:dyDescent="0.3">
      <c r="BQ559" s="54"/>
    </row>
    <row r="560" spans="69:69" x14ac:dyDescent="0.3">
      <c r="BQ560" s="54"/>
    </row>
    <row r="561" spans="69:69" x14ac:dyDescent="0.3">
      <c r="BQ561" s="54"/>
    </row>
    <row r="562" spans="69:69" x14ac:dyDescent="0.3">
      <c r="BQ562" s="54"/>
    </row>
    <row r="563" spans="69:69" x14ac:dyDescent="0.3">
      <c r="BQ563" s="54"/>
    </row>
    <row r="564" spans="69:69" x14ac:dyDescent="0.3">
      <c r="BQ564" s="54"/>
    </row>
    <row r="565" spans="69:69" x14ac:dyDescent="0.3">
      <c r="BQ565" s="54"/>
    </row>
    <row r="566" spans="69:69" x14ac:dyDescent="0.3">
      <c r="BQ566" s="54"/>
    </row>
    <row r="567" spans="69:69" x14ac:dyDescent="0.3">
      <c r="BQ567" s="54"/>
    </row>
    <row r="568" spans="69:69" x14ac:dyDescent="0.3">
      <c r="BQ568" s="54"/>
    </row>
    <row r="569" spans="69:69" x14ac:dyDescent="0.3">
      <c r="BQ569" s="54"/>
    </row>
    <row r="570" spans="69:69" x14ac:dyDescent="0.3">
      <c r="BQ570" s="54"/>
    </row>
    <row r="571" spans="69:69" x14ac:dyDescent="0.3">
      <c r="BQ571" s="54"/>
    </row>
    <row r="572" spans="69:69" x14ac:dyDescent="0.3">
      <c r="BQ572" s="54"/>
    </row>
    <row r="573" spans="69:69" x14ac:dyDescent="0.3">
      <c r="BQ573" s="54"/>
    </row>
    <row r="574" spans="69:69" x14ac:dyDescent="0.3">
      <c r="BQ574" s="54"/>
    </row>
    <row r="575" spans="69:69" x14ac:dyDescent="0.3">
      <c r="BQ575" s="54"/>
    </row>
    <row r="576" spans="69:69" x14ac:dyDescent="0.3">
      <c r="BQ576" s="54"/>
    </row>
    <row r="577" spans="69:69" x14ac:dyDescent="0.3">
      <c r="BQ577" s="54"/>
    </row>
    <row r="578" spans="69:69" x14ac:dyDescent="0.3">
      <c r="BQ578" s="54"/>
    </row>
    <row r="579" spans="69:69" x14ac:dyDescent="0.3">
      <c r="BQ579" s="54"/>
    </row>
    <row r="580" spans="69:69" x14ac:dyDescent="0.3">
      <c r="BQ580" s="54"/>
    </row>
    <row r="581" spans="69:69" x14ac:dyDescent="0.3">
      <c r="BQ581" s="54"/>
    </row>
    <row r="582" spans="69:69" x14ac:dyDescent="0.3">
      <c r="BQ582" s="54"/>
    </row>
    <row r="583" spans="69:69" x14ac:dyDescent="0.3">
      <c r="BQ583" s="54"/>
    </row>
    <row r="584" spans="69:69" x14ac:dyDescent="0.3">
      <c r="BQ584" s="54"/>
    </row>
    <row r="585" spans="69:69" x14ac:dyDescent="0.3">
      <c r="BQ585" s="54"/>
    </row>
    <row r="586" spans="69:69" x14ac:dyDescent="0.3">
      <c r="BQ586" s="54"/>
    </row>
    <row r="587" spans="69:69" x14ac:dyDescent="0.3">
      <c r="BQ587" s="54"/>
    </row>
    <row r="588" spans="69:69" x14ac:dyDescent="0.3">
      <c r="BQ588" s="54"/>
    </row>
    <row r="589" spans="69:69" x14ac:dyDescent="0.3">
      <c r="BQ589" s="54"/>
    </row>
    <row r="590" spans="69:69" x14ac:dyDescent="0.3">
      <c r="BQ590" s="54"/>
    </row>
    <row r="591" spans="69:69" x14ac:dyDescent="0.3">
      <c r="BQ591" s="54"/>
    </row>
    <row r="592" spans="69:69" x14ac:dyDescent="0.3">
      <c r="BQ592" s="54"/>
    </row>
    <row r="593" spans="69:69" x14ac:dyDescent="0.3">
      <c r="BQ593" s="54"/>
    </row>
    <row r="594" spans="69:69" x14ac:dyDescent="0.3">
      <c r="BQ594" s="54"/>
    </row>
    <row r="595" spans="69:69" x14ac:dyDescent="0.3">
      <c r="BQ595" s="54"/>
    </row>
    <row r="596" spans="69:69" x14ac:dyDescent="0.3">
      <c r="BQ596" s="54"/>
    </row>
    <row r="597" spans="69:69" x14ac:dyDescent="0.3">
      <c r="BQ597" s="54"/>
    </row>
    <row r="598" spans="69:69" x14ac:dyDescent="0.3">
      <c r="BQ598" s="54"/>
    </row>
    <row r="599" spans="69:69" x14ac:dyDescent="0.3">
      <c r="BQ599" s="54"/>
    </row>
    <row r="600" spans="69:69" x14ac:dyDescent="0.3">
      <c r="BQ600" s="54"/>
    </row>
    <row r="601" spans="69:69" x14ac:dyDescent="0.3">
      <c r="BQ601" s="54"/>
    </row>
    <row r="602" spans="69:69" x14ac:dyDescent="0.3">
      <c r="BQ602" s="54"/>
    </row>
    <row r="603" spans="69:69" x14ac:dyDescent="0.3">
      <c r="BQ603" s="54"/>
    </row>
    <row r="604" spans="69:69" x14ac:dyDescent="0.3">
      <c r="BQ604" s="54"/>
    </row>
    <row r="605" spans="69:69" x14ac:dyDescent="0.3">
      <c r="BQ605" s="54"/>
    </row>
    <row r="606" spans="69:69" x14ac:dyDescent="0.3">
      <c r="BQ606" s="54"/>
    </row>
    <row r="607" spans="69:69" x14ac:dyDescent="0.3">
      <c r="BQ607" s="54"/>
    </row>
    <row r="608" spans="69:69" x14ac:dyDescent="0.3">
      <c r="BQ608" s="54"/>
    </row>
    <row r="609" spans="69:69" x14ac:dyDescent="0.3">
      <c r="BQ609" s="54"/>
    </row>
    <row r="610" spans="69:69" x14ac:dyDescent="0.3">
      <c r="BQ610" s="54"/>
    </row>
    <row r="611" spans="69:69" x14ac:dyDescent="0.3">
      <c r="BQ611" s="54"/>
    </row>
    <row r="612" spans="69:69" x14ac:dyDescent="0.3">
      <c r="BQ612" s="54"/>
    </row>
    <row r="613" spans="69:69" x14ac:dyDescent="0.3">
      <c r="BQ613" s="54"/>
    </row>
    <row r="614" spans="69:69" x14ac:dyDescent="0.3">
      <c r="BQ614" s="54"/>
    </row>
    <row r="615" spans="69:69" x14ac:dyDescent="0.3">
      <c r="BQ615" s="54"/>
    </row>
    <row r="616" spans="69:69" x14ac:dyDescent="0.3">
      <c r="BQ616" s="54"/>
    </row>
    <row r="617" spans="69:69" x14ac:dyDescent="0.3">
      <c r="BQ617" s="54"/>
    </row>
    <row r="618" spans="69:69" x14ac:dyDescent="0.3">
      <c r="BQ618" s="54"/>
    </row>
    <row r="619" spans="69:69" x14ac:dyDescent="0.3">
      <c r="BQ619" s="54"/>
    </row>
    <row r="620" spans="69:69" x14ac:dyDescent="0.3">
      <c r="BQ620" s="54"/>
    </row>
    <row r="621" spans="69:69" x14ac:dyDescent="0.3">
      <c r="BQ621" s="54"/>
    </row>
    <row r="622" spans="69:69" x14ac:dyDescent="0.3">
      <c r="BQ622" s="54"/>
    </row>
    <row r="623" spans="69:69" x14ac:dyDescent="0.3">
      <c r="BQ623" s="54"/>
    </row>
    <row r="624" spans="69:69" x14ac:dyDescent="0.3">
      <c r="BQ624" s="54"/>
    </row>
    <row r="625" spans="69:69" x14ac:dyDescent="0.3">
      <c r="BQ625" s="54"/>
    </row>
    <row r="626" spans="69:69" x14ac:dyDescent="0.3">
      <c r="BQ626" s="54"/>
    </row>
    <row r="627" spans="69:69" x14ac:dyDescent="0.3">
      <c r="BQ627" s="54"/>
    </row>
    <row r="628" spans="69:69" x14ac:dyDescent="0.3">
      <c r="BQ628" s="54"/>
    </row>
    <row r="629" spans="69:69" x14ac:dyDescent="0.3">
      <c r="BQ629" s="54"/>
    </row>
    <row r="630" spans="69:69" x14ac:dyDescent="0.3">
      <c r="BQ630" s="54"/>
    </row>
    <row r="631" spans="69:69" x14ac:dyDescent="0.3">
      <c r="BQ631" s="54"/>
    </row>
    <row r="632" spans="69:69" x14ac:dyDescent="0.3">
      <c r="BQ632" s="54"/>
    </row>
    <row r="633" spans="69:69" x14ac:dyDescent="0.3">
      <c r="BQ633" s="54"/>
    </row>
    <row r="634" spans="69:69" x14ac:dyDescent="0.3">
      <c r="BQ634" s="54"/>
    </row>
    <row r="635" spans="69:69" x14ac:dyDescent="0.3">
      <c r="BQ635" s="54"/>
    </row>
    <row r="636" spans="69:69" x14ac:dyDescent="0.3">
      <c r="BQ636" s="54"/>
    </row>
    <row r="637" spans="69:69" x14ac:dyDescent="0.3">
      <c r="BQ637" s="54"/>
    </row>
    <row r="638" spans="69:69" x14ac:dyDescent="0.3">
      <c r="BQ638" s="54"/>
    </row>
    <row r="639" spans="69:69" x14ac:dyDescent="0.3">
      <c r="BQ639" s="54"/>
    </row>
    <row r="640" spans="69:69" x14ac:dyDescent="0.3">
      <c r="BQ640" s="54"/>
    </row>
    <row r="641" spans="69:69" x14ac:dyDescent="0.3">
      <c r="BQ641" s="54"/>
    </row>
    <row r="642" spans="69:69" x14ac:dyDescent="0.3">
      <c r="BQ642" s="54"/>
    </row>
    <row r="643" spans="69:69" x14ac:dyDescent="0.3">
      <c r="BQ643" s="54"/>
    </row>
    <row r="644" spans="69:69" x14ac:dyDescent="0.3">
      <c r="BQ644" s="54"/>
    </row>
    <row r="645" spans="69:69" x14ac:dyDescent="0.3">
      <c r="BQ645" s="54"/>
    </row>
    <row r="646" spans="69:69" x14ac:dyDescent="0.3">
      <c r="BQ646" s="54"/>
    </row>
    <row r="647" spans="69:69" x14ac:dyDescent="0.3">
      <c r="BQ647" s="54"/>
    </row>
    <row r="648" spans="69:69" x14ac:dyDescent="0.3">
      <c r="BQ648" s="54"/>
    </row>
    <row r="649" spans="69:69" x14ac:dyDescent="0.3">
      <c r="BQ649" s="54"/>
    </row>
    <row r="650" spans="69:69" x14ac:dyDescent="0.3">
      <c r="BQ650" s="54"/>
    </row>
    <row r="651" spans="69:69" x14ac:dyDescent="0.3">
      <c r="BQ651" s="54"/>
    </row>
    <row r="652" spans="69:69" x14ac:dyDescent="0.3">
      <c r="BQ652" s="54"/>
    </row>
    <row r="653" spans="69:69" x14ac:dyDescent="0.3">
      <c r="BQ653" s="54"/>
    </row>
    <row r="654" spans="69:69" x14ac:dyDescent="0.3">
      <c r="BQ654" s="54"/>
    </row>
    <row r="655" spans="69:69" x14ac:dyDescent="0.3">
      <c r="BQ655" s="54"/>
    </row>
    <row r="656" spans="69:69" x14ac:dyDescent="0.3">
      <c r="BQ656" s="54"/>
    </row>
    <row r="657" spans="69:69" x14ac:dyDescent="0.3">
      <c r="BQ657" s="54"/>
    </row>
    <row r="658" spans="69:69" x14ac:dyDescent="0.3">
      <c r="BQ658" s="54"/>
    </row>
    <row r="659" spans="69:69" x14ac:dyDescent="0.3">
      <c r="BQ659" s="54"/>
    </row>
    <row r="660" spans="69:69" x14ac:dyDescent="0.3">
      <c r="BQ660" s="54"/>
    </row>
    <row r="661" spans="69:69" x14ac:dyDescent="0.3">
      <c r="BQ661" s="54"/>
    </row>
    <row r="662" spans="69:69" x14ac:dyDescent="0.3">
      <c r="BQ662" s="54"/>
    </row>
    <row r="663" spans="69:69" x14ac:dyDescent="0.3">
      <c r="BQ663" s="54"/>
    </row>
    <row r="664" spans="69:69" x14ac:dyDescent="0.3">
      <c r="BQ664" s="54"/>
    </row>
    <row r="665" spans="69:69" x14ac:dyDescent="0.3">
      <c r="BQ665" s="54"/>
    </row>
    <row r="666" spans="69:69" x14ac:dyDescent="0.3">
      <c r="BQ666" s="54"/>
    </row>
    <row r="667" spans="69:69" x14ac:dyDescent="0.3">
      <c r="BQ667" s="54"/>
    </row>
    <row r="668" spans="69:69" x14ac:dyDescent="0.3">
      <c r="BQ668" s="54"/>
    </row>
    <row r="669" spans="69:69" x14ac:dyDescent="0.3">
      <c r="BQ669" s="54"/>
    </row>
    <row r="670" spans="69:69" x14ac:dyDescent="0.3">
      <c r="BQ670" s="54"/>
    </row>
    <row r="671" spans="69:69" x14ac:dyDescent="0.3">
      <c r="BQ671" s="54"/>
    </row>
    <row r="672" spans="69:69" x14ac:dyDescent="0.3">
      <c r="BQ672" s="54"/>
    </row>
    <row r="673" spans="69:69" x14ac:dyDescent="0.3">
      <c r="BQ673" s="54"/>
    </row>
    <row r="674" spans="69:69" x14ac:dyDescent="0.3">
      <c r="BQ674" s="54"/>
    </row>
    <row r="675" spans="69:69" x14ac:dyDescent="0.3">
      <c r="BQ675" s="54"/>
    </row>
    <row r="676" spans="69:69" x14ac:dyDescent="0.3">
      <c r="BQ676" s="54"/>
    </row>
    <row r="677" spans="69:69" x14ac:dyDescent="0.3">
      <c r="BQ677" s="54"/>
    </row>
    <row r="678" spans="69:69" x14ac:dyDescent="0.3">
      <c r="BQ678" s="54"/>
    </row>
    <row r="679" spans="69:69" x14ac:dyDescent="0.3">
      <c r="BQ679" s="54"/>
    </row>
    <row r="680" spans="69:69" x14ac:dyDescent="0.3">
      <c r="BQ680" s="54"/>
    </row>
    <row r="681" spans="69:69" x14ac:dyDescent="0.3">
      <c r="BQ681" s="54"/>
    </row>
    <row r="682" spans="69:69" x14ac:dyDescent="0.3">
      <c r="BQ682" s="54"/>
    </row>
    <row r="683" spans="69:69" x14ac:dyDescent="0.3">
      <c r="BQ683" s="54"/>
    </row>
    <row r="684" spans="69:69" x14ac:dyDescent="0.3">
      <c r="BQ684" s="54"/>
    </row>
    <row r="685" spans="69:69" x14ac:dyDescent="0.3">
      <c r="BQ685" s="54"/>
    </row>
    <row r="686" spans="69:69" x14ac:dyDescent="0.3">
      <c r="BQ686" s="54"/>
    </row>
    <row r="687" spans="69:69" x14ac:dyDescent="0.3">
      <c r="BQ687" s="54"/>
    </row>
    <row r="688" spans="69:69" x14ac:dyDescent="0.3">
      <c r="BQ688" s="54"/>
    </row>
    <row r="689" spans="69:69" x14ac:dyDescent="0.3">
      <c r="BQ689" s="54"/>
    </row>
    <row r="690" spans="69:69" x14ac:dyDescent="0.3">
      <c r="BQ690" s="54"/>
    </row>
    <row r="691" spans="69:69" x14ac:dyDescent="0.3">
      <c r="BQ691" s="54"/>
    </row>
    <row r="692" spans="69:69" x14ac:dyDescent="0.3">
      <c r="BQ692" s="54"/>
    </row>
    <row r="693" spans="69:69" x14ac:dyDescent="0.3">
      <c r="BQ693" s="54"/>
    </row>
    <row r="694" spans="69:69" x14ac:dyDescent="0.3">
      <c r="BQ694" s="54"/>
    </row>
    <row r="695" spans="69:69" x14ac:dyDescent="0.3">
      <c r="BQ695" s="54"/>
    </row>
    <row r="696" spans="69:69" x14ac:dyDescent="0.3">
      <c r="BQ696" s="54"/>
    </row>
    <row r="697" spans="69:69" x14ac:dyDescent="0.3">
      <c r="BQ697" s="54"/>
    </row>
    <row r="698" spans="69:69" x14ac:dyDescent="0.3">
      <c r="BQ698" s="54"/>
    </row>
    <row r="699" spans="69:69" x14ac:dyDescent="0.3">
      <c r="BQ699" s="54"/>
    </row>
    <row r="700" spans="69:69" x14ac:dyDescent="0.3">
      <c r="BQ700" s="54"/>
    </row>
    <row r="701" spans="69:69" x14ac:dyDescent="0.3">
      <c r="BQ701" s="54"/>
    </row>
    <row r="702" spans="69:69" x14ac:dyDescent="0.3">
      <c r="BQ702" s="54"/>
    </row>
    <row r="703" spans="69:69" x14ac:dyDescent="0.3">
      <c r="BQ703" s="54"/>
    </row>
    <row r="704" spans="69:69" x14ac:dyDescent="0.3">
      <c r="BQ704" s="54"/>
    </row>
    <row r="705" spans="69:69" x14ac:dyDescent="0.3">
      <c r="BQ705" s="54"/>
    </row>
    <row r="706" spans="69:69" x14ac:dyDescent="0.3">
      <c r="BQ706" s="54"/>
    </row>
    <row r="707" spans="69:69" x14ac:dyDescent="0.3">
      <c r="BQ707" s="54"/>
    </row>
    <row r="708" spans="69:69" x14ac:dyDescent="0.3">
      <c r="BQ708" s="54"/>
    </row>
    <row r="709" spans="69:69" x14ac:dyDescent="0.3">
      <c r="BQ709" s="54"/>
    </row>
    <row r="710" spans="69:69" x14ac:dyDescent="0.3">
      <c r="BQ710" s="54"/>
    </row>
    <row r="711" spans="69:69" x14ac:dyDescent="0.3">
      <c r="BQ711" s="54"/>
    </row>
    <row r="712" spans="69:69" x14ac:dyDescent="0.3">
      <c r="BQ712" s="54"/>
    </row>
    <row r="713" spans="69:69" x14ac:dyDescent="0.3">
      <c r="BQ713" s="54"/>
    </row>
    <row r="714" spans="69:69" x14ac:dyDescent="0.3">
      <c r="BQ714" s="54"/>
    </row>
    <row r="715" spans="69:69" x14ac:dyDescent="0.3">
      <c r="BQ715" s="54"/>
    </row>
    <row r="716" spans="69:69" x14ac:dyDescent="0.3">
      <c r="BQ716" s="54"/>
    </row>
    <row r="717" spans="69:69" x14ac:dyDescent="0.3">
      <c r="BQ717" s="54"/>
    </row>
    <row r="718" spans="69:69" x14ac:dyDescent="0.3">
      <c r="BQ718" s="54"/>
    </row>
    <row r="719" spans="69:69" x14ac:dyDescent="0.3">
      <c r="BQ719" s="54"/>
    </row>
    <row r="720" spans="69:69" x14ac:dyDescent="0.3">
      <c r="BQ720" s="54"/>
    </row>
    <row r="721" spans="69:69" x14ac:dyDescent="0.3">
      <c r="BQ721" s="54"/>
    </row>
    <row r="722" spans="69:69" x14ac:dyDescent="0.3">
      <c r="BQ722" s="54"/>
    </row>
    <row r="723" spans="69:69" x14ac:dyDescent="0.3">
      <c r="BQ723" s="54"/>
    </row>
    <row r="724" spans="69:69" x14ac:dyDescent="0.3">
      <c r="BQ724" s="54"/>
    </row>
    <row r="725" spans="69:69" x14ac:dyDescent="0.3">
      <c r="BQ725" s="54"/>
    </row>
    <row r="726" spans="69:69" x14ac:dyDescent="0.3">
      <c r="BQ726" s="54"/>
    </row>
    <row r="727" spans="69:69" x14ac:dyDescent="0.3">
      <c r="BQ727" s="54"/>
    </row>
    <row r="728" spans="69:69" x14ac:dyDescent="0.3">
      <c r="BQ728" s="54"/>
    </row>
    <row r="729" spans="69:69" x14ac:dyDescent="0.3">
      <c r="BQ729" s="54"/>
    </row>
    <row r="730" spans="69:69" x14ac:dyDescent="0.3">
      <c r="BQ730" s="54"/>
    </row>
    <row r="731" spans="69:69" x14ac:dyDescent="0.3">
      <c r="BQ731" s="54"/>
    </row>
    <row r="732" spans="69:69" x14ac:dyDescent="0.3">
      <c r="BQ732" s="54"/>
    </row>
    <row r="733" spans="69:69" x14ac:dyDescent="0.3">
      <c r="BQ733" s="54"/>
    </row>
    <row r="734" spans="69:69" x14ac:dyDescent="0.3">
      <c r="BQ734" s="54"/>
    </row>
    <row r="735" spans="69:69" x14ac:dyDescent="0.3">
      <c r="BQ735" s="54"/>
    </row>
    <row r="736" spans="69:69" x14ac:dyDescent="0.3">
      <c r="BQ736" s="54"/>
    </row>
    <row r="737" spans="69:69" x14ac:dyDescent="0.3">
      <c r="BQ737" s="54"/>
    </row>
    <row r="738" spans="69:69" x14ac:dyDescent="0.3">
      <c r="BQ738" s="54"/>
    </row>
    <row r="739" spans="69:69" x14ac:dyDescent="0.3">
      <c r="BQ739" s="54"/>
    </row>
    <row r="740" spans="69:69" x14ac:dyDescent="0.3">
      <c r="BQ740" s="54"/>
    </row>
    <row r="741" spans="69:69" x14ac:dyDescent="0.3">
      <c r="BQ741" s="54"/>
    </row>
    <row r="742" spans="69:69" x14ac:dyDescent="0.3">
      <c r="BQ742" s="54"/>
    </row>
    <row r="743" spans="69:69" x14ac:dyDescent="0.3">
      <c r="BQ743" s="54"/>
    </row>
    <row r="744" spans="69:69" x14ac:dyDescent="0.3">
      <c r="BQ744" s="54"/>
    </row>
    <row r="745" spans="69:69" x14ac:dyDescent="0.3">
      <c r="BQ745" s="54"/>
    </row>
    <row r="746" spans="69:69" x14ac:dyDescent="0.3">
      <c r="BQ746" s="54"/>
    </row>
    <row r="747" spans="69:69" x14ac:dyDescent="0.3">
      <c r="BQ747" s="54"/>
    </row>
    <row r="748" spans="69:69" x14ac:dyDescent="0.3">
      <c r="BQ748" s="54"/>
    </row>
    <row r="749" spans="69:69" x14ac:dyDescent="0.3">
      <c r="BQ749" s="54"/>
    </row>
    <row r="750" spans="69:69" x14ac:dyDescent="0.3">
      <c r="BQ750" s="54"/>
    </row>
    <row r="751" spans="69:69" x14ac:dyDescent="0.3">
      <c r="BQ751" s="54"/>
    </row>
    <row r="752" spans="69:69" x14ac:dyDescent="0.3">
      <c r="BQ752" s="54"/>
    </row>
    <row r="753" spans="69:69" x14ac:dyDescent="0.3">
      <c r="BQ753" s="54"/>
    </row>
    <row r="754" spans="69:69" x14ac:dyDescent="0.3">
      <c r="BQ754" s="54"/>
    </row>
    <row r="755" spans="69:69" x14ac:dyDescent="0.3">
      <c r="BQ755" s="54"/>
    </row>
    <row r="756" spans="69:69" x14ac:dyDescent="0.3">
      <c r="BQ756" s="54"/>
    </row>
    <row r="757" spans="69:69" x14ac:dyDescent="0.3">
      <c r="BQ757" s="54"/>
    </row>
    <row r="758" spans="69:69" x14ac:dyDescent="0.3">
      <c r="BQ758" s="54"/>
    </row>
    <row r="759" spans="69:69" x14ac:dyDescent="0.3">
      <c r="BQ759" s="54"/>
    </row>
    <row r="760" spans="69:69" x14ac:dyDescent="0.3">
      <c r="BQ760" s="54"/>
    </row>
    <row r="761" spans="69:69" x14ac:dyDescent="0.3">
      <c r="BQ761" s="54"/>
    </row>
    <row r="762" spans="69:69" x14ac:dyDescent="0.3">
      <c r="BQ762" s="54"/>
    </row>
    <row r="763" spans="69:69" x14ac:dyDescent="0.3">
      <c r="BQ763" s="54"/>
    </row>
    <row r="764" spans="69:69" x14ac:dyDescent="0.3">
      <c r="BQ764" s="54"/>
    </row>
    <row r="765" spans="69:69" x14ac:dyDescent="0.3">
      <c r="BQ765" s="54"/>
    </row>
    <row r="766" spans="69:69" x14ac:dyDescent="0.3">
      <c r="BQ766" s="54"/>
    </row>
    <row r="767" spans="69:69" x14ac:dyDescent="0.3">
      <c r="BQ767" s="54"/>
    </row>
    <row r="768" spans="69:69" x14ac:dyDescent="0.3">
      <c r="BQ768" s="54"/>
    </row>
    <row r="769" spans="69:69" x14ac:dyDescent="0.3">
      <c r="BQ769" s="54"/>
    </row>
    <row r="770" spans="69:69" x14ac:dyDescent="0.3">
      <c r="BQ770" s="54"/>
    </row>
    <row r="771" spans="69:69" x14ac:dyDescent="0.3">
      <c r="BQ771" s="54"/>
    </row>
    <row r="772" spans="69:69" x14ac:dyDescent="0.3">
      <c r="BQ772" s="54"/>
    </row>
    <row r="773" spans="69:69" x14ac:dyDescent="0.3">
      <c r="BQ773" s="54"/>
    </row>
    <row r="774" spans="69:69" x14ac:dyDescent="0.3">
      <c r="BQ774" s="54"/>
    </row>
    <row r="775" spans="69:69" x14ac:dyDescent="0.3">
      <c r="BQ775" s="54"/>
    </row>
    <row r="776" spans="69:69" x14ac:dyDescent="0.3">
      <c r="BQ776" s="54"/>
    </row>
    <row r="777" spans="69:69" x14ac:dyDescent="0.3">
      <c r="BQ777" s="54"/>
    </row>
    <row r="778" spans="69:69" x14ac:dyDescent="0.3">
      <c r="BQ778" s="54"/>
    </row>
    <row r="779" spans="69:69" x14ac:dyDescent="0.3">
      <c r="BQ779" s="54"/>
    </row>
    <row r="780" spans="69:69" x14ac:dyDescent="0.3">
      <c r="BQ780" s="54"/>
    </row>
    <row r="781" spans="69:69" x14ac:dyDescent="0.3">
      <c r="BQ781" s="54"/>
    </row>
    <row r="782" spans="69:69" x14ac:dyDescent="0.3">
      <c r="BQ782" s="54"/>
    </row>
    <row r="783" spans="69:69" x14ac:dyDescent="0.3">
      <c r="BQ783" s="54"/>
    </row>
    <row r="784" spans="69:69" x14ac:dyDescent="0.3">
      <c r="BQ784" s="54"/>
    </row>
    <row r="785" spans="69:69" x14ac:dyDescent="0.3">
      <c r="BQ785" s="54"/>
    </row>
    <row r="786" spans="69:69" x14ac:dyDescent="0.3">
      <c r="BQ786" s="54"/>
    </row>
    <row r="787" spans="69:69" x14ac:dyDescent="0.3">
      <c r="BQ787" s="54"/>
    </row>
    <row r="788" spans="69:69" x14ac:dyDescent="0.3">
      <c r="BQ788" s="54"/>
    </row>
    <row r="789" spans="69:69" x14ac:dyDescent="0.3">
      <c r="BQ789" s="54"/>
    </row>
    <row r="790" spans="69:69" x14ac:dyDescent="0.3">
      <c r="BQ790" s="54"/>
    </row>
    <row r="791" spans="69:69" x14ac:dyDescent="0.3">
      <c r="BQ791" s="54"/>
    </row>
    <row r="792" spans="69:69" x14ac:dyDescent="0.3">
      <c r="BQ792" s="54"/>
    </row>
    <row r="793" spans="69:69" x14ac:dyDescent="0.3">
      <c r="BQ793" s="54"/>
    </row>
    <row r="794" spans="69:69" x14ac:dyDescent="0.3">
      <c r="BQ794" s="54"/>
    </row>
    <row r="795" spans="69:69" x14ac:dyDescent="0.3">
      <c r="BQ795" s="54"/>
    </row>
    <row r="796" spans="69:69" x14ac:dyDescent="0.3">
      <c r="BQ796" s="54"/>
    </row>
    <row r="797" spans="69:69" x14ac:dyDescent="0.3">
      <c r="BQ797" s="54"/>
    </row>
    <row r="798" spans="69:69" x14ac:dyDescent="0.3">
      <c r="BQ798" s="54"/>
    </row>
    <row r="799" spans="69:69" x14ac:dyDescent="0.3">
      <c r="BQ799" s="54"/>
    </row>
    <row r="800" spans="69:69" x14ac:dyDescent="0.3">
      <c r="BQ800" s="54"/>
    </row>
    <row r="801" spans="69:69" x14ac:dyDescent="0.3">
      <c r="BQ801" s="54"/>
    </row>
    <row r="802" spans="69:69" x14ac:dyDescent="0.3">
      <c r="BQ802" s="54"/>
    </row>
    <row r="803" spans="69:69" x14ac:dyDescent="0.3">
      <c r="BQ803" s="54"/>
    </row>
    <row r="804" spans="69:69" x14ac:dyDescent="0.3">
      <c r="BQ804" s="54"/>
    </row>
    <row r="805" spans="69:69" x14ac:dyDescent="0.3">
      <c r="BQ805" s="54"/>
    </row>
    <row r="806" spans="69:69" x14ac:dyDescent="0.3">
      <c r="BQ806" s="54"/>
    </row>
    <row r="807" spans="69:69" x14ac:dyDescent="0.3">
      <c r="BQ807" s="54"/>
    </row>
    <row r="808" spans="69:69" x14ac:dyDescent="0.3">
      <c r="BQ808" s="54"/>
    </row>
    <row r="809" spans="69:69" x14ac:dyDescent="0.3">
      <c r="BQ809" s="54"/>
    </row>
    <row r="810" spans="69:69" x14ac:dyDescent="0.3">
      <c r="BQ810" s="54"/>
    </row>
    <row r="811" spans="69:69" x14ac:dyDescent="0.3">
      <c r="BQ811" s="54"/>
    </row>
    <row r="812" spans="69:69" x14ac:dyDescent="0.3">
      <c r="BQ812" s="54"/>
    </row>
    <row r="813" spans="69:69" x14ac:dyDescent="0.3">
      <c r="BQ813" s="54"/>
    </row>
    <row r="814" spans="69:69" x14ac:dyDescent="0.3">
      <c r="BQ814" s="54"/>
    </row>
    <row r="815" spans="69:69" x14ac:dyDescent="0.3">
      <c r="BQ815" s="54"/>
    </row>
    <row r="816" spans="69:69" x14ac:dyDescent="0.3">
      <c r="BQ816" s="54"/>
    </row>
    <row r="817" spans="69:69" x14ac:dyDescent="0.3">
      <c r="BQ817" s="54"/>
    </row>
    <row r="818" spans="69:69" x14ac:dyDescent="0.3">
      <c r="BQ818" s="54"/>
    </row>
    <row r="819" spans="69:69" x14ac:dyDescent="0.3">
      <c r="BQ819" s="54"/>
    </row>
    <row r="820" spans="69:69" x14ac:dyDescent="0.3">
      <c r="BQ820" s="54"/>
    </row>
    <row r="821" spans="69:69" x14ac:dyDescent="0.3">
      <c r="BQ821" s="54"/>
    </row>
    <row r="822" spans="69:69" x14ac:dyDescent="0.3">
      <c r="BQ822" s="54"/>
    </row>
    <row r="823" spans="69:69" x14ac:dyDescent="0.3">
      <c r="BQ823" s="54"/>
    </row>
    <row r="824" spans="69:69" x14ac:dyDescent="0.3">
      <c r="BQ824" s="54"/>
    </row>
    <row r="825" spans="69:69" x14ac:dyDescent="0.3">
      <c r="BQ825" s="54"/>
    </row>
    <row r="826" spans="69:69" x14ac:dyDescent="0.3">
      <c r="BQ826" s="54"/>
    </row>
    <row r="827" spans="69:69" x14ac:dyDescent="0.3">
      <c r="BQ827" s="54"/>
    </row>
    <row r="828" spans="69:69" x14ac:dyDescent="0.3">
      <c r="BQ828" s="54"/>
    </row>
    <row r="829" spans="69:69" x14ac:dyDescent="0.3">
      <c r="BQ829" s="54"/>
    </row>
    <row r="830" spans="69:69" x14ac:dyDescent="0.3">
      <c r="BQ830" s="54"/>
    </row>
    <row r="831" spans="69:69" x14ac:dyDescent="0.3">
      <c r="BQ831" s="54"/>
    </row>
    <row r="832" spans="69:69" x14ac:dyDescent="0.3">
      <c r="BQ832" s="54"/>
    </row>
    <row r="833" spans="69:69" x14ac:dyDescent="0.3">
      <c r="BQ833" s="54"/>
    </row>
    <row r="834" spans="69:69" x14ac:dyDescent="0.3">
      <c r="BQ834" s="54"/>
    </row>
    <row r="835" spans="69:69" x14ac:dyDescent="0.3">
      <c r="BQ835" s="54"/>
    </row>
    <row r="836" spans="69:69" x14ac:dyDescent="0.3">
      <c r="BQ836" s="54"/>
    </row>
    <row r="837" spans="69:69" x14ac:dyDescent="0.3">
      <c r="BQ837" s="54"/>
    </row>
    <row r="838" spans="69:69" x14ac:dyDescent="0.3">
      <c r="BQ838" s="54"/>
    </row>
    <row r="839" spans="69:69" x14ac:dyDescent="0.3">
      <c r="BQ839" s="54"/>
    </row>
    <row r="840" spans="69:69" x14ac:dyDescent="0.3">
      <c r="BQ840" s="54"/>
    </row>
    <row r="841" spans="69:69" x14ac:dyDescent="0.3">
      <c r="BQ841" s="54"/>
    </row>
    <row r="842" spans="69:69" x14ac:dyDescent="0.3">
      <c r="BQ842" s="54"/>
    </row>
    <row r="843" spans="69:69" x14ac:dyDescent="0.3">
      <c r="BQ843" s="54"/>
    </row>
    <row r="844" spans="69:69" x14ac:dyDescent="0.3">
      <c r="BQ844" s="54"/>
    </row>
    <row r="845" spans="69:69" x14ac:dyDescent="0.3">
      <c r="BQ845" s="54"/>
    </row>
    <row r="846" spans="69:69" x14ac:dyDescent="0.3">
      <c r="BQ846" s="54"/>
    </row>
    <row r="847" spans="69:69" x14ac:dyDescent="0.3">
      <c r="BQ847" s="54"/>
    </row>
    <row r="848" spans="69:69" x14ac:dyDescent="0.3">
      <c r="BQ848" s="54"/>
    </row>
    <row r="849" spans="69:69" x14ac:dyDescent="0.3">
      <c r="BQ849" s="54"/>
    </row>
    <row r="850" spans="69:69" x14ac:dyDescent="0.3">
      <c r="BQ850" s="54"/>
    </row>
    <row r="851" spans="69:69" x14ac:dyDescent="0.3">
      <c r="BQ851" s="54"/>
    </row>
    <row r="852" spans="69:69" x14ac:dyDescent="0.3">
      <c r="BQ852" s="54"/>
    </row>
    <row r="853" spans="69:69" x14ac:dyDescent="0.3">
      <c r="BQ853" s="54"/>
    </row>
    <row r="854" spans="69:69" x14ac:dyDescent="0.3">
      <c r="BQ854" s="54"/>
    </row>
    <row r="855" spans="69:69" x14ac:dyDescent="0.3">
      <c r="BQ855" s="54"/>
    </row>
    <row r="856" spans="69:69" x14ac:dyDescent="0.3">
      <c r="BQ856" s="54"/>
    </row>
    <row r="857" spans="69:69" x14ac:dyDescent="0.3">
      <c r="BQ857" s="54"/>
    </row>
    <row r="858" spans="69:69" x14ac:dyDescent="0.3">
      <c r="BQ858" s="54"/>
    </row>
    <row r="859" spans="69:69" x14ac:dyDescent="0.3">
      <c r="BQ859" s="54"/>
    </row>
    <row r="860" spans="69:69" x14ac:dyDescent="0.3">
      <c r="BQ860" s="54"/>
    </row>
    <row r="861" spans="69:69" x14ac:dyDescent="0.3">
      <c r="BQ861" s="54"/>
    </row>
    <row r="862" spans="69:69" x14ac:dyDescent="0.3">
      <c r="BQ862" s="54"/>
    </row>
    <row r="863" spans="69:69" x14ac:dyDescent="0.3">
      <c r="BQ863" s="54"/>
    </row>
    <row r="864" spans="69:69" x14ac:dyDescent="0.3">
      <c r="BQ864" s="54"/>
    </row>
    <row r="865" spans="69:69" x14ac:dyDescent="0.3">
      <c r="BQ865" s="54"/>
    </row>
    <row r="866" spans="69:69" x14ac:dyDescent="0.3">
      <c r="BQ866" s="54"/>
    </row>
    <row r="867" spans="69:69" x14ac:dyDescent="0.3">
      <c r="BQ867" s="54"/>
    </row>
    <row r="868" spans="69:69" x14ac:dyDescent="0.3">
      <c r="BQ868" s="54"/>
    </row>
    <row r="869" spans="69:69" x14ac:dyDescent="0.3">
      <c r="BQ869" s="54"/>
    </row>
    <row r="870" spans="69:69" x14ac:dyDescent="0.3">
      <c r="BQ870" s="54"/>
    </row>
    <row r="871" spans="69:69" x14ac:dyDescent="0.3">
      <c r="BQ871" s="54"/>
    </row>
    <row r="872" spans="69:69" x14ac:dyDescent="0.3">
      <c r="BQ872" s="54"/>
    </row>
    <row r="873" spans="69:69" x14ac:dyDescent="0.3">
      <c r="BQ873" s="54"/>
    </row>
    <row r="874" spans="69:69" x14ac:dyDescent="0.3">
      <c r="BQ874" s="54"/>
    </row>
    <row r="875" spans="69:69" x14ac:dyDescent="0.3">
      <c r="BQ875" s="54"/>
    </row>
    <row r="876" spans="69:69" x14ac:dyDescent="0.3">
      <c r="BQ876" s="54"/>
    </row>
    <row r="877" spans="69:69" x14ac:dyDescent="0.3">
      <c r="BQ877" s="54"/>
    </row>
    <row r="878" spans="69:69" x14ac:dyDescent="0.3">
      <c r="BQ878" s="54"/>
    </row>
    <row r="879" spans="69:69" x14ac:dyDescent="0.3">
      <c r="BQ879" s="54"/>
    </row>
    <row r="880" spans="69:69" x14ac:dyDescent="0.3">
      <c r="BQ880" s="54"/>
    </row>
    <row r="881" spans="69:69" x14ac:dyDescent="0.3">
      <c r="BQ881" s="54"/>
    </row>
    <row r="882" spans="69:69" x14ac:dyDescent="0.3">
      <c r="BQ882" s="54"/>
    </row>
    <row r="883" spans="69:69" x14ac:dyDescent="0.3">
      <c r="BQ883" s="54"/>
    </row>
    <row r="884" spans="69:69" x14ac:dyDescent="0.3">
      <c r="BQ884" s="54"/>
    </row>
    <row r="885" spans="69:69" x14ac:dyDescent="0.3">
      <c r="BQ885" s="54"/>
    </row>
    <row r="886" spans="69:69" x14ac:dyDescent="0.3">
      <c r="BQ886" s="54"/>
    </row>
    <row r="887" spans="69:69" x14ac:dyDescent="0.3">
      <c r="BQ887" s="54"/>
    </row>
    <row r="888" spans="69:69" x14ac:dyDescent="0.3">
      <c r="BQ888" s="54"/>
    </row>
    <row r="889" spans="69:69" x14ac:dyDescent="0.3">
      <c r="BQ889" s="54"/>
    </row>
    <row r="890" spans="69:69" x14ac:dyDescent="0.3">
      <c r="BQ890" s="54"/>
    </row>
    <row r="891" spans="69:69" x14ac:dyDescent="0.3">
      <c r="BQ891" s="54"/>
    </row>
    <row r="892" spans="69:69" x14ac:dyDescent="0.3">
      <c r="BQ892" s="54"/>
    </row>
    <row r="893" spans="69:69" x14ac:dyDescent="0.3">
      <c r="BQ893" s="54"/>
    </row>
    <row r="894" spans="69:69" x14ac:dyDescent="0.3">
      <c r="BQ894" s="54"/>
    </row>
    <row r="895" spans="69:69" x14ac:dyDescent="0.3">
      <c r="BQ895" s="54"/>
    </row>
    <row r="896" spans="69:69" x14ac:dyDescent="0.3">
      <c r="BQ896" s="54"/>
    </row>
    <row r="897" spans="69:69" x14ac:dyDescent="0.3">
      <c r="BQ897" s="54"/>
    </row>
    <row r="898" spans="69:69" x14ac:dyDescent="0.3">
      <c r="BQ898" s="54"/>
    </row>
    <row r="899" spans="69:69" x14ac:dyDescent="0.3">
      <c r="BQ899" s="54"/>
    </row>
    <row r="900" spans="69:69" x14ac:dyDescent="0.3">
      <c r="BQ900" s="54"/>
    </row>
    <row r="901" spans="69:69" x14ac:dyDescent="0.3">
      <c r="BQ901" s="54"/>
    </row>
    <row r="902" spans="69:69" x14ac:dyDescent="0.3">
      <c r="BQ902" s="54"/>
    </row>
    <row r="903" spans="69:69" x14ac:dyDescent="0.3">
      <c r="BQ903" s="54"/>
    </row>
    <row r="904" spans="69:69" x14ac:dyDescent="0.3">
      <c r="BQ904" s="54"/>
    </row>
    <row r="905" spans="69:69" x14ac:dyDescent="0.3">
      <c r="BQ905" s="54"/>
    </row>
    <row r="906" spans="69:69" x14ac:dyDescent="0.3">
      <c r="BQ906" s="54"/>
    </row>
    <row r="907" spans="69:69" x14ac:dyDescent="0.3">
      <c r="BQ907" s="54"/>
    </row>
    <row r="908" spans="69:69" x14ac:dyDescent="0.3">
      <c r="BQ908" s="54"/>
    </row>
    <row r="909" spans="69:69" x14ac:dyDescent="0.3">
      <c r="BQ909" s="54"/>
    </row>
    <row r="910" spans="69:69" x14ac:dyDescent="0.3">
      <c r="BQ910" s="54"/>
    </row>
    <row r="911" spans="69:69" x14ac:dyDescent="0.3">
      <c r="BQ911" s="54"/>
    </row>
    <row r="912" spans="69:69" x14ac:dyDescent="0.3">
      <c r="BQ912" s="54"/>
    </row>
    <row r="913" spans="69:69" x14ac:dyDescent="0.3">
      <c r="BQ913" s="54"/>
    </row>
    <row r="914" spans="69:69" x14ac:dyDescent="0.3">
      <c r="BQ914" s="54"/>
    </row>
    <row r="915" spans="69:69" x14ac:dyDescent="0.3">
      <c r="BQ915" s="54"/>
    </row>
    <row r="916" spans="69:69" x14ac:dyDescent="0.3">
      <c r="BQ916" s="54"/>
    </row>
    <row r="917" spans="69:69" x14ac:dyDescent="0.3">
      <c r="BQ917" s="54"/>
    </row>
    <row r="918" spans="69:69" x14ac:dyDescent="0.3">
      <c r="BQ918" s="54"/>
    </row>
    <row r="919" spans="69:69" x14ac:dyDescent="0.3">
      <c r="BQ919" s="54"/>
    </row>
    <row r="920" spans="69:69" x14ac:dyDescent="0.3">
      <c r="BQ920" s="54"/>
    </row>
    <row r="921" spans="69:69" x14ac:dyDescent="0.3">
      <c r="BQ921" s="54"/>
    </row>
    <row r="922" spans="69:69" x14ac:dyDescent="0.3">
      <c r="BQ922" s="54"/>
    </row>
    <row r="923" spans="69:69" x14ac:dyDescent="0.3">
      <c r="BQ923" s="54"/>
    </row>
    <row r="924" spans="69:69" x14ac:dyDescent="0.3">
      <c r="BQ924" s="54"/>
    </row>
    <row r="925" spans="69:69" x14ac:dyDescent="0.3">
      <c r="BQ925" s="54"/>
    </row>
    <row r="926" spans="69:69" x14ac:dyDescent="0.3">
      <c r="BQ926" s="54"/>
    </row>
    <row r="927" spans="69:69" x14ac:dyDescent="0.3">
      <c r="BQ927" s="54"/>
    </row>
    <row r="928" spans="69:69" x14ac:dyDescent="0.3">
      <c r="BQ928" s="54"/>
    </row>
    <row r="929" spans="69:69" x14ac:dyDescent="0.3">
      <c r="BQ929" s="54"/>
    </row>
    <row r="930" spans="69:69" x14ac:dyDescent="0.3">
      <c r="BQ930" s="54"/>
    </row>
    <row r="931" spans="69:69" x14ac:dyDescent="0.3">
      <c r="BQ931" s="54"/>
    </row>
    <row r="932" spans="69:69" x14ac:dyDescent="0.3">
      <c r="BQ932" s="54"/>
    </row>
    <row r="933" spans="69:69" x14ac:dyDescent="0.3">
      <c r="BQ933" s="54"/>
    </row>
    <row r="934" spans="69:69" x14ac:dyDescent="0.3">
      <c r="BQ934" s="54"/>
    </row>
    <row r="935" spans="69:69" x14ac:dyDescent="0.3">
      <c r="BQ935" s="54"/>
    </row>
    <row r="936" spans="69:69" x14ac:dyDescent="0.3">
      <c r="BQ936" s="54"/>
    </row>
    <row r="937" spans="69:69" x14ac:dyDescent="0.3">
      <c r="BQ937" s="54"/>
    </row>
    <row r="938" spans="69:69" x14ac:dyDescent="0.3">
      <c r="BQ938" s="54"/>
    </row>
    <row r="939" spans="69:69" x14ac:dyDescent="0.3">
      <c r="BQ939" s="54"/>
    </row>
    <row r="940" spans="69:69" x14ac:dyDescent="0.3">
      <c r="BQ940" s="54"/>
    </row>
    <row r="941" spans="69:69" x14ac:dyDescent="0.3">
      <c r="BQ941" s="54"/>
    </row>
    <row r="942" spans="69:69" x14ac:dyDescent="0.3">
      <c r="BQ942" s="54"/>
    </row>
    <row r="943" spans="69:69" x14ac:dyDescent="0.3">
      <c r="BQ943" s="54"/>
    </row>
    <row r="944" spans="69:69" x14ac:dyDescent="0.3">
      <c r="BQ944" s="54"/>
    </row>
    <row r="945" spans="69:69" x14ac:dyDescent="0.3">
      <c r="BQ945" s="54"/>
    </row>
    <row r="946" spans="69:69" x14ac:dyDescent="0.3">
      <c r="BQ946" s="54"/>
    </row>
    <row r="947" spans="69:69" x14ac:dyDescent="0.3">
      <c r="BQ947" s="54"/>
    </row>
    <row r="948" spans="69:69" x14ac:dyDescent="0.3">
      <c r="BQ948" s="54"/>
    </row>
    <row r="949" spans="69:69" x14ac:dyDescent="0.3">
      <c r="BQ949" s="54"/>
    </row>
    <row r="950" spans="69:69" x14ac:dyDescent="0.3">
      <c r="BQ950" s="54"/>
    </row>
    <row r="951" spans="69:69" x14ac:dyDescent="0.3">
      <c r="BQ951" s="54"/>
    </row>
    <row r="952" spans="69:69" x14ac:dyDescent="0.3">
      <c r="BQ952" s="54"/>
    </row>
    <row r="953" spans="69:69" x14ac:dyDescent="0.3">
      <c r="BQ953" s="54"/>
    </row>
    <row r="954" spans="69:69" x14ac:dyDescent="0.3">
      <c r="BQ954" s="54"/>
    </row>
    <row r="955" spans="69:69" x14ac:dyDescent="0.3">
      <c r="BQ955" s="54"/>
    </row>
    <row r="956" spans="69:69" x14ac:dyDescent="0.3">
      <c r="BQ956" s="54"/>
    </row>
    <row r="957" spans="69:69" x14ac:dyDescent="0.3">
      <c r="BQ957" s="54"/>
    </row>
    <row r="958" spans="69:69" x14ac:dyDescent="0.3">
      <c r="BQ958" s="54"/>
    </row>
    <row r="959" spans="69:69" x14ac:dyDescent="0.3">
      <c r="BQ959" s="54"/>
    </row>
    <row r="960" spans="69:69" x14ac:dyDescent="0.3">
      <c r="BQ960" s="54"/>
    </row>
    <row r="961" spans="69:69" x14ac:dyDescent="0.3">
      <c r="BQ961" s="54"/>
    </row>
    <row r="962" spans="69:69" x14ac:dyDescent="0.3">
      <c r="BQ962" s="54"/>
    </row>
    <row r="963" spans="69:69" x14ac:dyDescent="0.3">
      <c r="BQ963" s="54"/>
    </row>
    <row r="964" spans="69:69" x14ac:dyDescent="0.3">
      <c r="BQ964" s="54"/>
    </row>
    <row r="965" spans="69:69" x14ac:dyDescent="0.3">
      <c r="BQ965" s="54"/>
    </row>
    <row r="966" spans="69:69" x14ac:dyDescent="0.3">
      <c r="BQ966" s="54"/>
    </row>
    <row r="967" spans="69:69" x14ac:dyDescent="0.3">
      <c r="BQ967" s="54"/>
    </row>
    <row r="968" spans="69:69" x14ac:dyDescent="0.3">
      <c r="BQ968" s="54"/>
    </row>
    <row r="969" spans="69:69" x14ac:dyDescent="0.3">
      <c r="BQ969" s="54"/>
    </row>
    <row r="970" spans="69:69" x14ac:dyDescent="0.3">
      <c r="BQ970" s="54"/>
    </row>
    <row r="971" spans="69:69" x14ac:dyDescent="0.3">
      <c r="BQ971" s="54"/>
    </row>
    <row r="972" spans="69:69" x14ac:dyDescent="0.3">
      <c r="BQ972" s="54"/>
    </row>
    <row r="973" spans="69:69" x14ac:dyDescent="0.3">
      <c r="BQ973" s="54"/>
    </row>
    <row r="974" spans="69:69" x14ac:dyDescent="0.3">
      <c r="BQ974" s="54"/>
    </row>
    <row r="975" spans="69:69" x14ac:dyDescent="0.3">
      <c r="BQ975" s="54"/>
    </row>
    <row r="976" spans="69:69" x14ac:dyDescent="0.3">
      <c r="BQ976" s="54"/>
    </row>
    <row r="977" spans="69:69" x14ac:dyDescent="0.3">
      <c r="BQ977" s="54"/>
    </row>
    <row r="978" spans="69:69" x14ac:dyDescent="0.3">
      <c r="BQ978" s="54"/>
    </row>
    <row r="979" spans="69:69" x14ac:dyDescent="0.3">
      <c r="BQ979" s="54"/>
    </row>
    <row r="980" spans="69:69" x14ac:dyDescent="0.3">
      <c r="BQ980" s="54"/>
    </row>
    <row r="981" spans="69:69" x14ac:dyDescent="0.3">
      <c r="BQ981" s="54"/>
    </row>
    <row r="982" spans="69:69" x14ac:dyDescent="0.3">
      <c r="BQ982" s="54"/>
    </row>
    <row r="983" spans="69:69" x14ac:dyDescent="0.3">
      <c r="BQ983" s="54"/>
    </row>
    <row r="984" spans="69:69" x14ac:dyDescent="0.3">
      <c r="BQ984" s="54"/>
    </row>
    <row r="985" spans="69:69" x14ac:dyDescent="0.3">
      <c r="BQ985" s="54"/>
    </row>
    <row r="986" spans="69:69" x14ac:dyDescent="0.3">
      <c r="BQ986" s="54"/>
    </row>
    <row r="987" spans="69:69" x14ac:dyDescent="0.3">
      <c r="BQ987" s="54"/>
    </row>
    <row r="988" spans="69:69" x14ac:dyDescent="0.3">
      <c r="BQ988" s="54"/>
    </row>
    <row r="989" spans="69:69" x14ac:dyDescent="0.3">
      <c r="BQ989" s="54"/>
    </row>
    <row r="990" spans="69:69" x14ac:dyDescent="0.3">
      <c r="BQ990" s="54"/>
    </row>
    <row r="991" spans="69:69" x14ac:dyDescent="0.3">
      <c r="BQ991" s="54"/>
    </row>
    <row r="992" spans="69:69" x14ac:dyDescent="0.3">
      <c r="BQ992" s="54"/>
    </row>
    <row r="993" spans="69:69" x14ac:dyDescent="0.3">
      <c r="BQ993" s="54"/>
    </row>
    <row r="994" spans="69:69" x14ac:dyDescent="0.3">
      <c r="BQ994" s="54"/>
    </row>
    <row r="995" spans="69:69" x14ac:dyDescent="0.3">
      <c r="BQ995" s="54"/>
    </row>
    <row r="996" spans="69:69" x14ac:dyDescent="0.3">
      <c r="BQ996" s="54"/>
    </row>
    <row r="997" spans="69:69" x14ac:dyDescent="0.3">
      <c r="BQ997" s="54"/>
    </row>
    <row r="998" spans="69:69" x14ac:dyDescent="0.3">
      <c r="BQ998" s="54"/>
    </row>
    <row r="999" spans="69:69" x14ac:dyDescent="0.3">
      <c r="BQ999" s="54"/>
    </row>
    <row r="1000" spans="69:69" x14ac:dyDescent="0.3">
      <c r="BQ1000" s="54"/>
    </row>
    <row r="1001" spans="69:69" x14ac:dyDescent="0.3">
      <c r="BQ1001" s="54"/>
    </row>
    <row r="1002" spans="69:69" x14ac:dyDescent="0.3">
      <c r="BQ1002" s="54"/>
    </row>
    <row r="1003" spans="69:69" x14ac:dyDescent="0.3">
      <c r="BQ1003" s="54"/>
    </row>
    <row r="1004" spans="69:69" x14ac:dyDescent="0.3">
      <c r="BQ1004" s="54"/>
    </row>
    <row r="1005" spans="69:69" x14ac:dyDescent="0.3">
      <c r="BQ1005" s="54"/>
    </row>
    <row r="1006" spans="69:69" x14ac:dyDescent="0.3">
      <c r="BQ1006" s="54"/>
    </row>
    <row r="1007" spans="69:69" x14ac:dyDescent="0.3">
      <c r="BQ1007" s="54"/>
    </row>
    <row r="1008" spans="69:69" x14ac:dyDescent="0.3">
      <c r="BQ1008" s="54"/>
    </row>
    <row r="1009" spans="69:69" x14ac:dyDescent="0.3">
      <c r="BQ1009" s="54"/>
    </row>
    <row r="1010" spans="69:69" x14ac:dyDescent="0.3">
      <c r="BQ1010" s="54"/>
    </row>
    <row r="1011" spans="69:69" x14ac:dyDescent="0.3">
      <c r="BQ1011" s="54"/>
    </row>
    <row r="1012" spans="69:69" x14ac:dyDescent="0.3">
      <c r="BQ1012" s="54"/>
    </row>
    <row r="1013" spans="69:69" x14ac:dyDescent="0.3">
      <c r="BQ1013" s="54"/>
    </row>
    <row r="1014" spans="69:69" x14ac:dyDescent="0.3">
      <c r="BQ1014" s="54"/>
    </row>
    <row r="1015" spans="69:69" x14ac:dyDescent="0.3">
      <c r="BQ1015" s="54"/>
    </row>
    <row r="1016" spans="69:69" x14ac:dyDescent="0.3">
      <c r="BQ1016" s="54"/>
    </row>
    <row r="1017" spans="69:69" x14ac:dyDescent="0.3">
      <c r="BQ1017" s="54"/>
    </row>
    <row r="1018" spans="69:69" x14ac:dyDescent="0.3">
      <c r="BQ1018" s="54"/>
    </row>
    <row r="1019" spans="69:69" x14ac:dyDescent="0.3">
      <c r="BQ1019" s="54"/>
    </row>
    <row r="1020" spans="69:69" x14ac:dyDescent="0.3">
      <c r="BQ1020" s="54"/>
    </row>
    <row r="1021" spans="69:69" x14ac:dyDescent="0.3">
      <c r="BQ1021" s="54"/>
    </row>
    <row r="1022" spans="69:69" x14ac:dyDescent="0.3">
      <c r="BQ1022" s="54"/>
    </row>
    <row r="1023" spans="69:69" x14ac:dyDescent="0.3">
      <c r="BQ1023" s="54"/>
    </row>
    <row r="1024" spans="69:69" x14ac:dyDescent="0.3">
      <c r="BQ1024" s="54"/>
    </row>
    <row r="1025" spans="69:69" x14ac:dyDescent="0.3">
      <c r="BQ1025" s="54"/>
    </row>
    <row r="1026" spans="69:69" x14ac:dyDescent="0.3">
      <c r="BQ1026" s="54"/>
    </row>
    <row r="1027" spans="69:69" x14ac:dyDescent="0.3">
      <c r="BQ1027" s="54"/>
    </row>
    <row r="1028" spans="69:69" x14ac:dyDescent="0.3">
      <c r="BQ1028" s="54"/>
    </row>
    <row r="1029" spans="69:69" x14ac:dyDescent="0.3">
      <c r="BQ1029" s="54"/>
    </row>
    <row r="1030" spans="69:69" x14ac:dyDescent="0.3">
      <c r="BQ1030" s="54"/>
    </row>
    <row r="1031" spans="69:69" x14ac:dyDescent="0.3">
      <c r="BQ1031" s="54"/>
    </row>
    <row r="1032" spans="69:69" x14ac:dyDescent="0.3">
      <c r="BQ1032" s="54"/>
    </row>
    <row r="1033" spans="69:69" x14ac:dyDescent="0.3">
      <c r="BQ1033" s="54"/>
    </row>
    <row r="1034" spans="69:69" x14ac:dyDescent="0.3">
      <c r="BQ1034" s="54"/>
    </row>
    <row r="1035" spans="69:69" x14ac:dyDescent="0.3">
      <c r="BQ1035" s="54"/>
    </row>
    <row r="1036" spans="69:69" x14ac:dyDescent="0.3">
      <c r="BQ1036" s="54"/>
    </row>
    <row r="1037" spans="69:69" x14ac:dyDescent="0.3">
      <c r="BQ1037" s="54"/>
    </row>
    <row r="1038" spans="69:69" x14ac:dyDescent="0.3">
      <c r="BQ1038" s="54"/>
    </row>
    <row r="1039" spans="69:69" x14ac:dyDescent="0.3">
      <c r="BQ1039" s="54"/>
    </row>
    <row r="1040" spans="69:69" x14ac:dyDescent="0.3">
      <c r="BQ1040" s="54"/>
    </row>
    <row r="1041" spans="69:69" x14ac:dyDescent="0.3">
      <c r="BQ1041" s="54"/>
    </row>
    <row r="1042" spans="69:69" x14ac:dyDescent="0.3">
      <c r="BQ1042" s="54"/>
    </row>
    <row r="1043" spans="69:69" x14ac:dyDescent="0.3">
      <c r="BQ1043" s="54"/>
    </row>
    <row r="1044" spans="69:69" x14ac:dyDescent="0.3">
      <c r="BQ1044" s="54"/>
    </row>
    <row r="1045" spans="69:69" x14ac:dyDescent="0.3">
      <c r="BQ1045" s="54"/>
    </row>
    <row r="1046" spans="69:69" x14ac:dyDescent="0.3">
      <c r="BQ1046" s="54"/>
    </row>
    <row r="1047" spans="69:69" x14ac:dyDescent="0.3">
      <c r="BQ1047" s="54"/>
    </row>
    <row r="1048" spans="69:69" x14ac:dyDescent="0.3">
      <c r="BQ1048" s="54"/>
    </row>
    <row r="1049" spans="69:69" x14ac:dyDescent="0.3">
      <c r="BQ1049" s="54"/>
    </row>
    <row r="1050" spans="69:69" x14ac:dyDescent="0.3">
      <c r="BQ1050" s="54"/>
    </row>
    <row r="1051" spans="69:69" x14ac:dyDescent="0.3">
      <c r="BQ1051" s="54"/>
    </row>
    <row r="1052" spans="69:69" x14ac:dyDescent="0.3">
      <c r="BQ1052" s="54"/>
    </row>
    <row r="1053" spans="69:69" x14ac:dyDescent="0.3">
      <c r="BQ1053" s="54"/>
    </row>
    <row r="1054" spans="69:69" x14ac:dyDescent="0.3">
      <c r="BQ1054" s="54"/>
    </row>
    <row r="1055" spans="69:69" x14ac:dyDescent="0.3">
      <c r="BQ1055" s="54"/>
    </row>
    <row r="1056" spans="69:69" x14ac:dyDescent="0.3">
      <c r="BQ1056" s="54"/>
    </row>
    <row r="1057" spans="69:69" x14ac:dyDescent="0.3">
      <c r="BQ1057" s="54"/>
    </row>
    <row r="1058" spans="69:69" x14ac:dyDescent="0.3">
      <c r="BQ1058" s="54"/>
    </row>
    <row r="1059" spans="69:69" x14ac:dyDescent="0.3">
      <c r="BQ1059" s="54"/>
    </row>
    <row r="1060" spans="69:69" x14ac:dyDescent="0.3">
      <c r="BQ1060" s="54"/>
    </row>
    <row r="1061" spans="69:69" x14ac:dyDescent="0.3">
      <c r="BQ1061" s="54"/>
    </row>
    <row r="1062" spans="69:69" x14ac:dyDescent="0.3">
      <c r="BQ1062" s="54"/>
    </row>
    <row r="1063" spans="69:69" x14ac:dyDescent="0.3">
      <c r="BQ1063" s="54"/>
    </row>
    <row r="1064" spans="69:69" x14ac:dyDescent="0.3">
      <c r="BQ1064" s="54"/>
    </row>
    <row r="1065" spans="69:69" x14ac:dyDescent="0.3">
      <c r="BQ1065" s="54"/>
    </row>
    <row r="1066" spans="69:69" x14ac:dyDescent="0.3">
      <c r="BQ1066" s="54"/>
    </row>
    <row r="1067" spans="69:69" x14ac:dyDescent="0.3">
      <c r="BQ1067" s="54"/>
    </row>
    <row r="1068" spans="69:69" x14ac:dyDescent="0.3">
      <c r="BQ1068" s="54"/>
    </row>
    <row r="1069" spans="69:69" x14ac:dyDescent="0.3">
      <c r="BQ1069" s="54"/>
    </row>
    <row r="1070" spans="69:69" x14ac:dyDescent="0.3">
      <c r="BQ1070" s="54"/>
    </row>
    <row r="1071" spans="69:69" x14ac:dyDescent="0.3">
      <c r="BQ1071" s="54"/>
    </row>
    <row r="1072" spans="69:69" x14ac:dyDescent="0.3">
      <c r="BQ1072" s="54"/>
    </row>
    <row r="1073" spans="69:69" x14ac:dyDescent="0.3">
      <c r="BQ1073" s="54"/>
    </row>
    <row r="1074" spans="69:69" x14ac:dyDescent="0.3">
      <c r="BQ1074" s="54"/>
    </row>
    <row r="1075" spans="69:69" x14ac:dyDescent="0.3">
      <c r="BQ1075" s="54"/>
    </row>
    <row r="1076" spans="69:69" x14ac:dyDescent="0.3">
      <c r="BQ1076" s="54"/>
    </row>
    <row r="1077" spans="69:69" x14ac:dyDescent="0.3">
      <c r="BQ1077" s="54"/>
    </row>
    <row r="1078" spans="69:69" x14ac:dyDescent="0.3">
      <c r="BQ1078" s="54"/>
    </row>
    <row r="1079" spans="69:69" x14ac:dyDescent="0.3">
      <c r="BQ1079" s="54"/>
    </row>
    <row r="1080" spans="69:69" x14ac:dyDescent="0.3">
      <c r="BQ1080" s="54"/>
    </row>
    <row r="1081" spans="69:69" x14ac:dyDescent="0.3">
      <c r="BQ1081" s="54"/>
    </row>
    <row r="1082" spans="69:69" x14ac:dyDescent="0.3">
      <c r="BQ1082" s="54"/>
    </row>
    <row r="1083" spans="69:69" x14ac:dyDescent="0.3">
      <c r="BQ1083" s="54"/>
    </row>
    <row r="1084" spans="69:69" x14ac:dyDescent="0.3">
      <c r="BQ1084" s="54"/>
    </row>
    <row r="1085" spans="69:69" x14ac:dyDescent="0.3">
      <c r="BQ1085" s="54"/>
    </row>
    <row r="1086" spans="69:69" x14ac:dyDescent="0.3">
      <c r="BQ1086" s="54"/>
    </row>
    <row r="1087" spans="69:69" x14ac:dyDescent="0.3">
      <c r="BQ1087" s="54"/>
    </row>
    <row r="1088" spans="69:69" x14ac:dyDescent="0.3">
      <c r="BQ1088" s="54"/>
    </row>
    <row r="1089" spans="69:69" x14ac:dyDescent="0.3">
      <c r="BQ1089" s="54"/>
    </row>
    <row r="1090" spans="69:69" x14ac:dyDescent="0.3">
      <c r="BQ1090" s="54"/>
    </row>
    <row r="1091" spans="69:69" x14ac:dyDescent="0.3">
      <c r="BQ1091" s="54"/>
    </row>
    <row r="1092" spans="69:69" x14ac:dyDescent="0.3">
      <c r="BQ1092" s="54"/>
    </row>
    <row r="1093" spans="69:69" x14ac:dyDescent="0.3">
      <c r="BQ1093" s="54"/>
    </row>
    <row r="1094" spans="69:69" x14ac:dyDescent="0.3">
      <c r="BQ1094" s="54"/>
    </row>
    <row r="1095" spans="69:69" x14ac:dyDescent="0.3">
      <c r="BQ1095" s="54"/>
    </row>
    <row r="1096" spans="69:69" x14ac:dyDescent="0.3">
      <c r="BQ1096" s="54"/>
    </row>
    <row r="1097" spans="69:69" x14ac:dyDescent="0.3">
      <c r="BQ1097" s="54"/>
    </row>
    <row r="1098" spans="69:69" x14ac:dyDescent="0.3">
      <c r="BQ1098" s="54"/>
    </row>
    <row r="1099" spans="69:69" x14ac:dyDescent="0.3">
      <c r="BQ1099" s="54"/>
    </row>
    <row r="1100" spans="69:69" x14ac:dyDescent="0.3">
      <c r="BQ1100" s="54"/>
    </row>
    <row r="1101" spans="69:69" x14ac:dyDescent="0.3">
      <c r="BQ1101" s="54"/>
    </row>
    <row r="1102" spans="69:69" x14ac:dyDescent="0.3">
      <c r="BQ1102" s="54"/>
    </row>
    <row r="1103" spans="69:69" x14ac:dyDescent="0.3">
      <c r="BQ1103" s="54"/>
    </row>
    <row r="1104" spans="69:69" x14ac:dyDescent="0.3">
      <c r="BQ1104" s="54"/>
    </row>
    <row r="1105" spans="69:69" x14ac:dyDescent="0.3">
      <c r="BQ1105" s="54"/>
    </row>
    <row r="1106" spans="69:69" x14ac:dyDescent="0.3">
      <c r="BQ1106" s="54"/>
    </row>
    <row r="1107" spans="69:69" x14ac:dyDescent="0.3">
      <c r="BQ1107" s="54"/>
    </row>
    <row r="1108" spans="69:69" x14ac:dyDescent="0.3">
      <c r="BQ1108" s="54"/>
    </row>
    <row r="1109" spans="69:69" x14ac:dyDescent="0.3">
      <c r="BQ1109" s="54"/>
    </row>
    <row r="1110" spans="69:69" x14ac:dyDescent="0.3">
      <c r="BQ1110" s="54"/>
    </row>
    <row r="1111" spans="69:69" x14ac:dyDescent="0.3">
      <c r="BQ1111" s="54"/>
    </row>
    <row r="1112" spans="69:69" x14ac:dyDescent="0.3">
      <c r="BQ1112" s="54"/>
    </row>
    <row r="1113" spans="69:69" x14ac:dyDescent="0.3">
      <c r="BQ1113" s="54"/>
    </row>
    <row r="1114" spans="69:69" x14ac:dyDescent="0.3">
      <c r="BQ1114" s="54"/>
    </row>
    <row r="1115" spans="69:69" x14ac:dyDescent="0.3">
      <c r="BQ1115" s="54"/>
    </row>
    <row r="1116" spans="69:69" x14ac:dyDescent="0.3">
      <c r="BQ1116" s="54"/>
    </row>
    <row r="1117" spans="69:69" x14ac:dyDescent="0.3">
      <c r="BQ1117" s="54"/>
    </row>
    <row r="1118" spans="69:69" x14ac:dyDescent="0.3">
      <c r="BQ1118" s="54"/>
    </row>
    <row r="1119" spans="69:69" x14ac:dyDescent="0.3">
      <c r="BQ1119" s="54"/>
    </row>
    <row r="1120" spans="69:69" x14ac:dyDescent="0.3">
      <c r="BQ1120" s="54"/>
    </row>
    <row r="1121" spans="69:69" x14ac:dyDescent="0.3">
      <c r="BQ1121" s="54"/>
    </row>
    <row r="1122" spans="69:69" x14ac:dyDescent="0.3">
      <c r="BQ1122" s="54"/>
    </row>
    <row r="1123" spans="69:69" x14ac:dyDescent="0.3">
      <c r="BQ1123" s="54"/>
    </row>
    <row r="1124" spans="69:69" x14ac:dyDescent="0.3">
      <c r="BQ1124" s="54"/>
    </row>
    <row r="1125" spans="69:69" x14ac:dyDescent="0.3">
      <c r="BQ1125" s="54"/>
    </row>
    <row r="1126" spans="69:69" x14ac:dyDescent="0.3">
      <c r="BQ1126" s="54"/>
    </row>
    <row r="1127" spans="69:69" x14ac:dyDescent="0.3">
      <c r="BQ1127" s="54"/>
    </row>
    <row r="1128" spans="69:69" x14ac:dyDescent="0.3">
      <c r="BQ1128" s="54"/>
    </row>
    <row r="1129" spans="69:69" x14ac:dyDescent="0.3">
      <c r="BQ1129" s="54"/>
    </row>
    <row r="1130" spans="69:69" x14ac:dyDescent="0.3">
      <c r="BQ1130" s="54"/>
    </row>
    <row r="1131" spans="69:69" x14ac:dyDescent="0.3">
      <c r="BQ1131" s="54"/>
    </row>
    <row r="1132" spans="69:69" x14ac:dyDescent="0.3">
      <c r="BQ1132" s="54"/>
    </row>
    <row r="1133" spans="69:69" x14ac:dyDescent="0.3">
      <c r="BQ1133" s="54"/>
    </row>
    <row r="1134" spans="69:69" x14ac:dyDescent="0.3">
      <c r="BQ1134" s="54"/>
    </row>
    <row r="1135" spans="69:69" x14ac:dyDescent="0.3">
      <c r="BQ1135" s="54"/>
    </row>
    <row r="1136" spans="69:69" x14ac:dyDescent="0.3">
      <c r="BQ1136" s="54"/>
    </row>
    <row r="1137" spans="69:69" x14ac:dyDescent="0.3">
      <c r="BQ1137" s="54"/>
    </row>
    <row r="1138" spans="69:69" x14ac:dyDescent="0.3">
      <c r="BQ1138" s="54"/>
    </row>
    <row r="1139" spans="69:69" x14ac:dyDescent="0.3">
      <c r="BQ1139" s="54"/>
    </row>
    <row r="1140" spans="69:69" x14ac:dyDescent="0.3">
      <c r="BQ1140" s="54"/>
    </row>
    <row r="1141" spans="69:69" x14ac:dyDescent="0.3">
      <c r="BQ1141" s="54"/>
    </row>
    <row r="1142" spans="69:69" x14ac:dyDescent="0.3">
      <c r="BQ1142" s="54"/>
    </row>
    <row r="1143" spans="69:69" x14ac:dyDescent="0.3">
      <c r="BQ1143" s="54"/>
    </row>
    <row r="1144" spans="69:69" x14ac:dyDescent="0.3">
      <c r="BQ1144" s="54"/>
    </row>
    <row r="1145" spans="69:69" x14ac:dyDescent="0.3">
      <c r="BQ1145" s="54"/>
    </row>
    <row r="1146" spans="69:69" x14ac:dyDescent="0.3">
      <c r="BQ1146" s="54"/>
    </row>
    <row r="1147" spans="69:69" x14ac:dyDescent="0.3">
      <c r="BQ1147" s="54"/>
    </row>
    <row r="1148" spans="69:69" x14ac:dyDescent="0.3">
      <c r="BQ1148" s="54"/>
    </row>
    <row r="1149" spans="69:69" x14ac:dyDescent="0.3">
      <c r="BQ1149" s="54"/>
    </row>
    <row r="1150" spans="69:69" x14ac:dyDescent="0.3">
      <c r="BQ1150" s="54"/>
    </row>
    <row r="1151" spans="69:69" x14ac:dyDescent="0.3">
      <c r="BQ1151" s="54"/>
    </row>
    <row r="1152" spans="69:69" x14ac:dyDescent="0.3">
      <c r="BQ1152" s="54"/>
    </row>
    <row r="1153" spans="69:69" x14ac:dyDescent="0.3">
      <c r="BQ1153" s="54"/>
    </row>
    <row r="1154" spans="69:69" x14ac:dyDescent="0.3">
      <c r="BQ1154" s="54"/>
    </row>
    <row r="1155" spans="69:69" x14ac:dyDescent="0.3">
      <c r="BQ1155" s="54"/>
    </row>
    <row r="1156" spans="69:69" x14ac:dyDescent="0.3">
      <c r="BQ1156" s="54"/>
    </row>
    <row r="1157" spans="69:69" x14ac:dyDescent="0.3">
      <c r="BQ1157" s="54"/>
    </row>
    <row r="1158" spans="69:69" x14ac:dyDescent="0.3">
      <c r="BQ1158" s="54"/>
    </row>
    <row r="1159" spans="69:69" x14ac:dyDescent="0.3">
      <c r="BQ1159" s="54"/>
    </row>
    <row r="1160" spans="69:69" x14ac:dyDescent="0.3">
      <c r="BQ1160" s="54"/>
    </row>
    <row r="1161" spans="69:69" x14ac:dyDescent="0.3">
      <c r="BQ1161" s="54"/>
    </row>
    <row r="1162" spans="69:69" x14ac:dyDescent="0.3">
      <c r="BQ1162" s="54"/>
    </row>
    <row r="1163" spans="69:69" x14ac:dyDescent="0.3">
      <c r="BQ1163" s="54"/>
    </row>
    <row r="1164" spans="69:69" x14ac:dyDescent="0.3">
      <c r="BQ1164" s="54"/>
    </row>
    <row r="1165" spans="69:69" x14ac:dyDescent="0.3">
      <c r="BQ1165" s="54"/>
    </row>
    <row r="1166" spans="69:69" x14ac:dyDescent="0.3">
      <c r="BQ1166" s="54"/>
    </row>
    <row r="1167" spans="69:69" x14ac:dyDescent="0.3">
      <c r="BQ1167" s="54"/>
    </row>
    <row r="1168" spans="69:69" x14ac:dyDescent="0.3">
      <c r="BQ1168" s="54"/>
    </row>
    <row r="1169" spans="69:69" x14ac:dyDescent="0.3">
      <c r="BQ1169" s="54"/>
    </row>
    <row r="1170" spans="69:69" x14ac:dyDescent="0.3">
      <c r="BQ1170" s="54"/>
    </row>
    <row r="1171" spans="69:69" x14ac:dyDescent="0.3">
      <c r="BQ1171" s="54"/>
    </row>
    <row r="1172" spans="69:69" x14ac:dyDescent="0.3">
      <c r="BQ1172" s="54"/>
    </row>
    <row r="1173" spans="69:69" x14ac:dyDescent="0.3">
      <c r="BQ1173" s="54"/>
    </row>
    <row r="1174" spans="69:69" x14ac:dyDescent="0.3">
      <c r="BQ1174" s="54"/>
    </row>
    <row r="1175" spans="69:69" x14ac:dyDescent="0.3">
      <c r="BQ1175" s="54"/>
    </row>
    <row r="1176" spans="69:69" x14ac:dyDescent="0.3">
      <c r="BQ1176" s="54"/>
    </row>
    <row r="1177" spans="69:69" x14ac:dyDescent="0.3">
      <c r="BQ1177" s="54"/>
    </row>
    <row r="1178" spans="69:69" x14ac:dyDescent="0.3">
      <c r="BQ1178" s="54"/>
    </row>
    <row r="1179" spans="69:69" x14ac:dyDescent="0.3">
      <c r="BQ1179" s="54"/>
    </row>
    <row r="1180" spans="69:69" x14ac:dyDescent="0.3">
      <c r="BQ1180" s="54"/>
    </row>
    <row r="1181" spans="69:69" x14ac:dyDescent="0.3">
      <c r="BQ1181" s="54"/>
    </row>
    <row r="1182" spans="69:69" x14ac:dyDescent="0.3">
      <c r="BQ1182" s="54"/>
    </row>
    <row r="1183" spans="69:69" x14ac:dyDescent="0.3">
      <c r="BQ1183" s="54"/>
    </row>
    <row r="1184" spans="69:69" x14ac:dyDescent="0.3">
      <c r="BQ1184" s="54"/>
    </row>
    <row r="1185" spans="69:69" x14ac:dyDescent="0.3">
      <c r="BQ1185" s="54"/>
    </row>
    <row r="1186" spans="69:69" x14ac:dyDescent="0.3">
      <c r="BQ1186" s="54"/>
    </row>
    <row r="1187" spans="69:69" x14ac:dyDescent="0.3">
      <c r="BQ1187" s="54"/>
    </row>
    <row r="1188" spans="69:69" x14ac:dyDescent="0.3">
      <c r="BQ1188" s="54"/>
    </row>
    <row r="1189" spans="69:69" x14ac:dyDescent="0.3">
      <c r="BQ1189" s="54"/>
    </row>
    <row r="1190" spans="69:69" x14ac:dyDescent="0.3">
      <c r="BQ1190" s="54"/>
    </row>
    <row r="1191" spans="69:69" x14ac:dyDescent="0.3">
      <c r="BQ1191" s="54"/>
    </row>
    <row r="1192" spans="69:69" x14ac:dyDescent="0.3">
      <c r="BQ1192" s="54"/>
    </row>
    <row r="1193" spans="69:69" x14ac:dyDescent="0.3">
      <c r="BQ1193" s="54"/>
    </row>
    <row r="1194" spans="69:69" x14ac:dyDescent="0.3">
      <c r="BQ1194" s="54"/>
    </row>
    <row r="1195" spans="69:69" x14ac:dyDescent="0.3">
      <c r="BQ1195" s="54"/>
    </row>
    <row r="1196" spans="69:69" x14ac:dyDescent="0.3">
      <c r="BQ1196" s="54"/>
    </row>
    <row r="1197" spans="69:69" x14ac:dyDescent="0.3">
      <c r="BQ1197" s="54"/>
    </row>
    <row r="1198" spans="69:69" x14ac:dyDescent="0.3">
      <c r="BQ1198" s="54"/>
    </row>
    <row r="1199" spans="69:69" x14ac:dyDescent="0.3">
      <c r="BQ1199" s="54"/>
    </row>
    <row r="1200" spans="69:69" x14ac:dyDescent="0.3">
      <c r="BQ1200" s="54"/>
    </row>
    <row r="1201" spans="69:69" x14ac:dyDescent="0.3">
      <c r="BQ1201" s="54"/>
    </row>
    <row r="1202" spans="69:69" x14ac:dyDescent="0.3">
      <c r="BQ1202" s="54"/>
    </row>
    <row r="1203" spans="69:69" x14ac:dyDescent="0.3">
      <c r="BQ1203" s="54"/>
    </row>
    <row r="1204" spans="69:69" x14ac:dyDescent="0.3">
      <c r="BQ1204" s="54"/>
    </row>
    <row r="1205" spans="69:69" x14ac:dyDescent="0.3">
      <c r="BQ1205" s="54"/>
    </row>
    <row r="1206" spans="69:69" x14ac:dyDescent="0.3">
      <c r="BQ1206" s="54"/>
    </row>
    <row r="1207" spans="69:69" x14ac:dyDescent="0.3">
      <c r="BQ1207" s="54"/>
    </row>
    <row r="1208" spans="69:69" x14ac:dyDescent="0.3">
      <c r="BQ1208" s="54"/>
    </row>
    <row r="1209" spans="69:69" x14ac:dyDescent="0.3">
      <c r="BQ1209" s="54"/>
    </row>
    <row r="1210" spans="69:69" x14ac:dyDescent="0.3">
      <c r="BQ1210" s="54"/>
    </row>
    <row r="1211" spans="69:69" x14ac:dyDescent="0.3">
      <c r="BQ1211" s="54"/>
    </row>
    <row r="1212" spans="69:69" x14ac:dyDescent="0.3">
      <c r="BQ1212" s="54"/>
    </row>
    <row r="1213" spans="69:69" x14ac:dyDescent="0.3">
      <c r="BQ1213" s="54"/>
    </row>
    <row r="1214" spans="69:69" x14ac:dyDescent="0.3">
      <c r="BQ1214" s="54"/>
    </row>
    <row r="1215" spans="69:69" x14ac:dyDescent="0.3">
      <c r="BQ1215" s="54"/>
    </row>
    <row r="1216" spans="69:69" x14ac:dyDescent="0.3">
      <c r="BQ1216" s="54"/>
    </row>
    <row r="1217" spans="69:69" x14ac:dyDescent="0.3">
      <c r="BQ1217" s="54"/>
    </row>
    <row r="1218" spans="69:69" x14ac:dyDescent="0.3">
      <c r="BQ1218" s="54"/>
    </row>
    <row r="1219" spans="69:69" x14ac:dyDescent="0.3">
      <c r="BQ1219" s="54"/>
    </row>
    <row r="1220" spans="69:69" x14ac:dyDescent="0.3">
      <c r="BQ1220" s="54"/>
    </row>
    <row r="1221" spans="69:69" x14ac:dyDescent="0.3">
      <c r="BQ1221" s="54"/>
    </row>
    <row r="1222" spans="69:69" x14ac:dyDescent="0.3">
      <c r="BQ1222" s="54"/>
    </row>
    <row r="1223" spans="69:69" x14ac:dyDescent="0.3">
      <c r="BQ1223" s="54"/>
    </row>
    <row r="1224" spans="69:69" x14ac:dyDescent="0.3">
      <c r="BQ1224" s="54"/>
    </row>
    <row r="1225" spans="69:69" x14ac:dyDescent="0.3">
      <c r="BQ1225" s="54"/>
    </row>
    <row r="1226" spans="69:69" x14ac:dyDescent="0.3">
      <c r="BQ1226" s="54"/>
    </row>
    <row r="1227" spans="69:69" x14ac:dyDescent="0.3">
      <c r="BQ1227" s="54"/>
    </row>
    <row r="1228" spans="69:69" x14ac:dyDescent="0.3">
      <c r="BQ1228" s="54"/>
    </row>
    <row r="1229" spans="69:69" x14ac:dyDescent="0.3">
      <c r="BQ1229" s="54"/>
    </row>
    <row r="1230" spans="69:69" x14ac:dyDescent="0.3">
      <c r="BQ1230" s="54"/>
    </row>
    <row r="1231" spans="69:69" x14ac:dyDescent="0.3">
      <c r="BQ1231" s="54"/>
    </row>
    <row r="1232" spans="69:69" x14ac:dyDescent="0.3">
      <c r="BQ1232" s="54"/>
    </row>
    <row r="1233" spans="69:69" x14ac:dyDescent="0.3">
      <c r="BQ1233" s="54"/>
    </row>
    <row r="1234" spans="69:69" x14ac:dyDescent="0.3">
      <c r="BQ1234" s="54"/>
    </row>
    <row r="1235" spans="69:69" x14ac:dyDescent="0.3">
      <c r="BQ1235" s="54"/>
    </row>
    <row r="1236" spans="69:69" x14ac:dyDescent="0.3">
      <c r="BQ1236" s="54"/>
    </row>
    <row r="1237" spans="69:69" x14ac:dyDescent="0.3">
      <c r="BQ1237" s="54"/>
    </row>
    <row r="1238" spans="69:69" x14ac:dyDescent="0.3">
      <c r="BQ1238" s="54"/>
    </row>
    <row r="1239" spans="69:69" x14ac:dyDescent="0.3">
      <c r="BQ1239" s="54"/>
    </row>
    <row r="1240" spans="69:69" x14ac:dyDescent="0.3">
      <c r="BQ1240" s="54"/>
    </row>
    <row r="1241" spans="69:69" x14ac:dyDescent="0.3">
      <c r="BQ1241" s="54"/>
    </row>
    <row r="1242" spans="69:69" x14ac:dyDescent="0.3">
      <c r="BQ1242" s="54"/>
    </row>
    <row r="1243" spans="69:69" x14ac:dyDescent="0.3">
      <c r="BQ1243" s="54"/>
    </row>
    <row r="1244" spans="69:69" x14ac:dyDescent="0.3">
      <c r="BQ1244" s="54"/>
    </row>
    <row r="1245" spans="69:69" x14ac:dyDescent="0.3">
      <c r="BQ1245" s="54"/>
    </row>
    <row r="1246" spans="69:69" x14ac:dyDescent="0.3">
      <c r="BQ1246" s="54"/>
    </row>
    <row r="1247" spans="69:69" x14ac:dyDescent="0.3">
      <c r="BQ1247" s="54"/>
    </row>
    <row r="1248" spans="69:69" x14ac:dyDescent="0.3">
      <c r="BQ1248" s="54"/>
    </row>
    <row r="1249" spans="69:69" x14ac:dyDescent="0.3">
      <c r="BQ1249" s="54"/>
    </row>
    <row r="1250" spans="69:69" x14ac:dyDescent="0.3">
      <c r="BQ1250" s="54"/>
    </row>
    <row r="1251" spans="69:69" x14ac:dyDescent="0.3">
      <c r="BQ1251" s="54"/>
    </row>
    <row r="1252" spans="69:69" x14ac:dyDescent="0.3">
      <c r="BQ1252" s="54"/>
    </row>
    <row r="1253" spans="69:69" x14ac:dyDescent="0.3">
      <c r="BQ1253" s="54"/>
    </row>
    <row r="1254" spans="69:69" x14ac:dyDescent="0.3">
      <c r="BQ1254" s="54"/>
    </row>
    <row r="1255" spans="69:69" x14ac:dyDescent="0.3">
      <c r="BQ1255" s="54"/>
    </row>
    <row r="1256" spans="69:69" x14ac:dyDescent="0.3">
      <c r="BQ1256" s="54"/>
    </row>
    <row r="1257" spans="69:69" x14ac:dyDescent="0.3">
      <c r="BQ1257" s="54"/>
    </row>
    <row r="1258" spans="69:69" x14ac:dyDescent="0.3">
      <c r="BQ1258" s="54"/>
    </row>
    <row r="1259" spans="69:69" x14ac:dyDescent="0.3">
      <c r="BQ1259" s="54"/>
    </row>
    <row r="1260" spans="69:69" x14ac:dyDescent="0.3">
      <c r="BQ1260" s="54"/>
    </row>
    <row r="1261" spans="69:69" x14ac:dyDescent="0.3">
      <c r="BQ1261" s="54"/>
    </row>
    <row r="1262" spans="69:69" x14ac:dyDescent="0.3">
      <c r="BQ1262" s="54"/>
    </row>
    <row r="1263" spans="69:69" x14ac:dyDescent="0.3">
      <c r="BQ1263" s="54"/>
    </row>
    <row r="1264" spans="69:69" x14ac:dyDescent="0.3">
      <c r="BQ1264" s="54"/>
    </row>
    <row r="1265" spans="69:69" x14ac:dyDescent="0.3">
      <c r="BQ1265" s="54"/>
    </row>
    <row r="1266" spans="69:69" x14ac:dyDescent="0.3">
      <c r="BQ1266" s="54"/>
    </row>
    <row r="1267" spans="69:69" x14ac:dyDescent="0.3">
      <c r="BQ1267" s="54"/>
    </row>
    <row r="1268" spans="69:69" x14ac:dyDescent="0.3">
      <c r="BQ1268" s="54"/>
    </row>
    <row r="1269" spans="69:69" x14ac:dyDescent="0.3">
      <c r="BQ1269" s="54"/>
    </row>
    <row r="1270" spans="69:69" x14ac:dyDescent="0.3">
      <c r="BQ1270" s="54"/>
    </row>
    <row r="1271" spans="69:69" x14ac:dyDescent="0.3">
      <c r="BQ1271" s="54"/>
    </row>
    <row r="1272" spans="69:69" x14ac:dyDescent="0.3">
      <c r="BQ1272" s="54"/>
    </row>
    <row r="1273" spans="69:69" x14ac:dyDescent="0.3">
      <c r="BQ1273" s="54"/>
    </row>
    <row r="1274" spans="69:69" x14ac:dyDescent="0.3">
      <c r="BQ1274" s="54"/>
    </row>
    <row r="1275" spans="69:69" x14ac:dyDescent="0.3">
      <c r="BQ1275" s="54"/>
    </row>
    <row r="1276" spans="69:69" x14ac:dyDescent="0.3">
      <c r="BQ1276" s="54"/>
    </row>
    <row r="1277" spans="69:69" x14ac:dyDescent="0.3">
      <c r="BQ1277" s="54"/>
    </row>
    <row r="1278" spans="69:69" x14ac:dyDescent="0.3">
      <c r="BQ1278" s="54"/>
    </row>
    <row r="1279" spans="69:69" x14ac:dyDescent="0.3">
      <c r="BQ1279" s="54"/>
    </row>
    <row r="1280" spans="69:69" x14ac:dyDescent="0.3">
      <c r="BQ1280" s="54"/>
    </row>
    <row r="1281" spans="69:69" x14ac:dyDescent="0.3">
      <c r="BQ1281" s="54"/>
    </row>
    <row r="1282" spans="69:69" x14ac:dyDescent="0.3">
      <c r="BQ1282" s="54"/>
    </row>
    <row r="1283" spans="69:69" x14ac:dyDescent="0.3">
      <c r="BQ1283" s="54"/>
    </row>
    <row r="1284" spans="69:69" x14ac:dyDescent="0.3">
      <c r="BQ1284" s="54"/>
    </row>
    <row r="1285" spans="69:69" x14ac:dyDescent="0.3">
      <c r="BQ1285" s="54"/>
    </row>
    <row r="1286" spans="69:69" x14ac:dyDescent="0.3">
      <c r="BQ1286" s="54"/>
    </row>
    <row r="1287" spans="69:69" x14ac:dyDescent="0.3">
      <c r="BQ1287" s="54"/>
    </row>
    <row r="1288" spans="69:69" x14ac:dyDescent="0.3">
      <c r="BQ1288" s="54"/>
    </row>
    <row r="1289" spans="69:69" x14ac:dyDescent="0.3">
      <c r="BQ1289" s="54"/>
    </row>
    <row r="1290" spans="69:69" x14ac:dyDescent="0.3">
      <c r="BQ1290" s="54"/>
    </row>
    <row r="1291" spans="69:69" x14ac:dyDescent="0.3">
      <c r="BQ1291" s="54"/>
    </row>
    <row r="1292" spans="69:69" x14ac:dyDescent="0.3">
      <c r="BQ1292" s="54"/>
    </row>
    <row r="1293" spans="69:69" x14ac:dyDescent="0.3">
      <c r="BQ1293" s="54"/>
    </row>
    <row r="1294" spans="69:69" x14ac:dyDescent="0.3">
      <c r="BQ1294" s="54"/>
    </row>
    <row r="1295" spans="69:69" x14ac:dyDescent="0.3">
      <c r="BQ1295" s="54"/>
    </row>
    <row r="1296" spans="69:69" x14ac:dyDescent="0.3">
      <c r="BQ1296" s="54"/>
    </row>
    <row r="1297" spans="69:69" x14ac:dyDescent="0.3">
      <c r="BQ1297" s="54"/>
    </row>
    <row r="1298" spans="69:69" x14ac:dyDescent="0.3">
      <c r="BQ1298" s="54"/>
    </row>
    <row r="1299" spans="69:69" x14ac:dyDescent="0.3">
      <c r="BQ1299" s="54"/>
    </row>
    <row r="1300" spans="69:69" x14ac:dyDescent="0.3">
      <c r="BQ1300" s="54"/>
    </row>
    <row r="1301" spans="69:69" x14ac:dyDescent="0.3">
      <c r="BQ1301" s="54"/>
    </row>
    <row r="1302" spans="69:69" x14ac:dyDescent="0.3">
      <c r="BQ1302" s="54"/>
    </row>
    <row r="1303" spans="69:69" x14ac:dyDescent="0.3">
      <c r="BQ1303" s="54"/>
    </row>
    <row r="1304" spans="69:69" x14ac:dyDescent="0.3">
      <c r="BQ1304" s="54"/>
    </row>
    <row r="1305" spans="69:69" x14ac:dyDescent="0.3">
      <c r="BQ1305" s="54"/>
    </row>
    <row r="1306" spans="69:69" x14ac:dyDescent="0.3">
      <c r="BQ1306" s="54"/>
    </row>
    <row r="1307" spans="69:69" x14ac:dyDescent="0.3">
      <c r="BQ1307" s="54"/>
    </row>
    <row r="1308" spans="69:69" x14ac:dyDescent="0.3">
      <c r="BQ1308" s="54"/>
    </row>
    <row r="1309" spans="69:69" x14ac:dyDescent="0.3">
      <c r="BQ1309" s="54"/>
    </row>
    <row r="1310" spans="69:69" x14ac:dyDescent="0.3">
      <c r="BQ1310" s="54"/>
    </row>
    <row r="1311" spans="69:69" x14ac:dyDescent="0.3">
      <c r="BQ1311" s="54"/>
    </row>
    <row r="1312" spans="69:69" x14ac:dyDescent="0.3">
      <c r="BQ1312" s="54"/>
    </row>
    <row r="1313" spans="69:69" x14ac:dyDescent="0.3">
      <c r="BQ1313" s="54"/>
    </row>
    <row r="1314" spans="69:69" x14ac:dyDescent="0.3">
      <c r="BQ1314" s="54"/>
    </row>
    <row r="1315" spans="69:69" x14ac:dyDescent="0.3">
      <c r="BQ1315" s="54"/>
    </row>
    <row r="1316" spans="69:69" x14ac:dyDescent="0.3">
      <c r="BQ1316" s="54"/>
    </row>
    <row r="1317" spans="69:69" x14ac:dyDescent="0.3">
      <c r="BQ1317" s="54"/>
    </row>
    <row r="1318" spans="69:69" x14ac:dyDescent="0.3">
      <c r="BQ1318" s="54"/>
    </row>
    <row r="1319" spans="69:69" x14ac:dyDescent="0.3">
      <c r="BQ1319" s="54"/>
    </row>
    <row r="1320" spans="69:69" x14ac:dyDescent="0.3">
      <c r="BQ1320" s="54"/>
    </row>
    <row r="1321" spans="69:69" x14ac:dyDescent="0.3">
      <c r="BQ1321" s="54"/>
    </row>
    <row r="1322" spans="69:69" x14ac:dyDescent="0.3">
      <c r="BQ1322" s="54"/>
    </row>
    <row r="1323" spans="69:69" x14ac:dyDescent="0.3">
      <c r="BQ1323" s="54"/>
    </row>
    <row r="1324" spans="69:69" x14ac:dyDescent="0.3">
      <c r="BQ1324" s="54"/>
    </row>
    <row r="1325" spans="69:69" x14ac:dyDescent="0.3">
      <c r="BQ1325" s="54"/>
    </row>
    <row r="1326" spans="69:69" x14ac:dyDescent="0.3">
      <c r="BQ1326" s="54"/>
    </row>
    <row r="1327" spans="69:69" x14ac:dyDescent="0.3">
      <c r="BQ1327" s="54"/>
    </row>
    <row r="1328" spans="69:69" x14ac:dyDescent="0.3">
      <c r="BQ1328" s="54"/>
    </row>
    <row r="1329" spans="69:69" x14ac:dyDescent="0.3">
      <c r="BQ1329" s="54"/>
    </row>
    <row r="1330" spans="69:69" x14ac:dyDescent="0.3">
      <c r="BQ1330" s="54"/>
    </row>
    <row r="1331" spans="69:69" x14ac:dyDescent="0.3">
      <c r="BQ1331" s="54"/>
    </row>
    <row r="1332" spans="69:69" x14ac:dyDescent="0.3">
      <c r="BQ1332" s="54"/>
    </row>
    <row r="1333" spans="69:69" x14ac:dyDescent="0.3">
      <c r="BQ1333" s="54"/>
    </row>
    <row r="1334" spans="69:69" x14ac:dyDescent="0.3">
      <c r="BQ1334" s="54"/>
    </row>
    <row r="1335" spans="69:69" x14ac:dyDescent="0.3">
      <c r="BQ1335" s="54"/>
    </row>
    <row r="1336" spans="69:69" x14ac:dyDescent="0.3">
      <c r="BQ1336" s="54"/>
    </row>
    <row r="1337" spans="69:69" x14ac:dyDescent="0.3">
      <c r="BQ1337" s="54"/>
    </row>
    <row r="1338" spans="69:69" x14ac:dyDescent="0.3">
      <c r="BQ1338" s="54"/>
    </row>
    <row r="1339" spans="69:69" x14ac:dyDescent="0.3">
      <c r="BQ1339" s="54"/>
    </row>
    <row r="1340" spans="69:69" x14ac:dyDescent="0.3">
      <c r="BQ1340" s="54"/>
    </row>
    <row r="1341" spans="69:69" x14ac:dyDescent="0.3">
      <c r="BQ1341" s="54"/>
    </row>
    <row r="1342" spans="69:69" x14ac:dyDescent="0.3">
      <c r="BQ1342" s="54"/>
    </row>
    <row r="1343" spans="69:69" x14ac:dyDescent="0.3">
      <c r="BQ1343" s="54"/>
    </row>
    <row r="1344" spans="69:69" x14ac:dyDescent="0.3">
      <c r="BQ1344" s="54"/>
    </row>
    <row r="1345" spans="69:69" x14ac:dyDescent="0.3">
      <c r="BQ1345" s="54"/>
    </row>
    <row r="1346" spans="69:69" x14ac:dyDescent="0.3">
      <c r="BQ1346" s="54"/>
    </row>
    <row r="1347" spans="69:69" x14ac:dyDescent="0.3">
      <c r="BQ1347" s="54"/>
    </row>
    <row r="1348" spans="69:69" x14ac:dyDescent="0.3">
      <c r="BQ1348" s="54"/>
    </row>
    <row r="1349" spans="69:69" x14ac:dyDescent="0.3">
      <c r="BQ1349" s="54"/>
    </row>
    <row r="1350" spans="69:69" x14ac:dyDescent="0.3">
      <c r="BQ1350" s="54"/>
    </row>
    <row r="1351" spans="69:69" x14ac:dyDescent="0.3">
      <c r="BQ1351" s="54"/>
    </row>
    <row r="1352" spans="69:69" x14ac:dyDescent="0.3">
      <c r="BQ1352" s="54"/>
    </row>
    <row r="1353" spans="69:69" x14ac:dyDescent="0.3">
      <c r="BQ1353" s="54"/>
    </row>
    <row r="1354" spans="69:69" x14ac:dyDescent="0.3">
      <c r="BQ1354" s="54"/>
    </row>
    <row r="1355" spans="69:69" x14ac:dyDescent="0.3">
      <c r="BQ1355" s="54"/>
    </row>
    <row r="1356" spans="69:69" x14ac:dyDescent="0.3">
      <c r="BQ1356" s="54"/>
    </row>
    <row r="1357" spans="69:69" x14ac:dyDescent="0.3">
      <c r="BQ1357" s="54"/>
    </row>
    <row r="1358" spans="69:69" x14ac:dyDescent="0.3">
      <c r="BQ1358" s="54"/>
    </row>
    <row r="1359" spans="69:69" x14ac:dyDescent="0.3">
      <c r="BQ1359" s="54"/>
    </row>
    <row r="1360" spans="69:69" x14ac:dyDescent="0.3">
      <c r="BQ1360" s="54"/>
    </row>
    <row r="1361" spans="69:69" x14ac:dyDescent="0.3">
      <c r="BQ1361" s="54"/>
    </row>
    <row r="1362" spans="69:69" x14ac:dyDescent="0.3">
      <c r="BQ1362" s="54"/>
    </row>
    <row r="1363" spans="69:69" x14ac:dyDescent="0.3">
      <c r="BQ1363" s="54"/>
    </row>
    <row r="1364" spans="69:69" x14ac:dyDescent="0.3">
      <c r="BQ1364" s="54"/>
    </row>
    <row r="1365" spans="69:69" x14ac:dyDescent="0.3">
      <c r="BQ1365" s="54"/>
    </row>
    <row r="1366" spans="69:69" x14ac:dyDescent="0.3">
      <c r="BQ1366" s="54"/>
    </row>
    <row r="1367" spans="69:69" x14ac:dyDescent="0.3">
      <c r="BQ1367" s="54"/>
    </row>
    <row r="1368" spans="69:69" x14ac:dyDescent="0.3">
      <c r="BQ1368" s="54"/>
    </row>
    <row r="1369" spans="69:69" x14ac:dyDescent="0.3">
      <c r="BQ1369" s="54"/>
    </row>
    <row r="1370" spans="69:69" x14ac:dyDescent="0.3">
      <c r="BQ1370" s="54"/>
    </row>
    <row r="1371" spans="69:69" x14ac:dyDescent="0.3">
      <c r="BQ1371" s="54"/>
    </row>
    <row r="1372" spans="69:69" x14ac:dyDescent="0.3">
      <c r="BQ1372" s="54"/>
    </row>
    <row r="1373" spans="69:69" x14ac:dyDescent="0.3">
      <c r="BQ1373" s="54"/>
    </row>
    <row r="1374" spans="69:69" x14ac:dyDescent="0.3">
      <c r="BQ1374" s="54"/>
    </row>
    <row r="1375" spans="69:69" x14ac:dyDescent="0.3">
      <c r="BQ1375" s="54"/>
    </row>
    <row r="1376" spans="69:69" x14ac:dyDescent="0.3">
      <c r="BQ1376" s="54"/>
    </row>
    <row r="1377" spans="69:69" x14ac:dyDescent="0.3">
      <c r="BQ1377" s="54"/>
    </row>
    <row r="1378" spans="69:69" x14ac:dyDescent="0.3">
      <c r="BQ1378" s="54"/>
    </row>
    <row r="1379" spans="69:69" x14ac:dyDescent="0.3">
      <c r="BQ1379" s="54"/>
    </row>
    <row r="1380" spans="69:69" x14ac:dyDescent="0.3">
      <c r="BQ1380" s="54"/>
    </row>
    <row r="1381" spans="69:69" x14ac:dyDescent="0.3">
      <c r="BQ1381" s="54"/>
    </row>
    <row r="1382" spans="69:69" x14ac:dyDescent="0.3">
      <c r="BQ1382" s="54"/>
    </row>
    <row r="1383" spans="69:69" x14ac:dyDescent="0.3">
      <c r="BQ1383" s="54"/>
    </row>
    <row r="1384" spans="69:69" x14ac:dyDescent="0.3">
      <c r="BQ1384" s="54"/>
    </row>
    <row r="1385" spans="69:69" x14ac:dyDescent="0.3">
      <c r="BQ1385" s="54"/>
    </row>
    <row r="1386" spans="69:69" x14ac:dyDescent="0.3">
      <c r="BQ1386" s="54"/>
    </row>
    <row r="1387" spans="69:69" x14ac:dyDescent="0.3">
      <c r="BQ1387" s="54"/>
    </row>
    <row r="1388" spans="69:69" x14ac:dyDescent="0.3">
      <c r="BQ1388" s="54"/>
    </row>
    <row r="1389" spans="69:69" x14ac:dyDescent="0.3">
      <c r="BQ1389" s="54"/>
    </row>
    <row r="1390" spans="69:69" x14ac:dyDescent="0.3">
      <c r="BQ1390" s="54"/>
    </row>
    <row r="1391" spans="69:69" x14ac:dyDescent="0.3">
      <c r="BQ1391" s="54"/>
    </row>
    <row r="1392" spans="69:69" x14ac:dyDescent="0.3">
      <c r="BQ1392" s="54"/>
    </row>
    <row r="1393" spans="69:69" x14ac:dyDescent="0.3">
      <c r="BQ1393" s="54"/>
    </row>
    <row r="1394" spans="69:69" x14ac:dyDescent="0.3">
      <c r="BQ1394" s="54"/>
    </row>
    <row r="1395" spans="69:69" x14ac:dyDescent="0.3">
      <c r="BQ1395" s="54"/>
    </row>
    <row r="1396" spans="69:69" x14ac:dyDescent="0.3">
      <c r="BQ1396" s="54"/>
    </row>
    <row r="1397" spans="69:69" x14ac:dyDescent="0.3">
      <c r="BQ1397" s="54"/>
    </row>
    <row r="1398" spans="69:69" x14ac:dyDescent="0.3">
      <c r="BQ1398" s="54"/>
    </row>
    <row r="1399" spans="69:69" x14ac:dyDescent="0.3">
      <c r="BQ1399" s="54"/>
    </row>
    <row r="1400" spans="69:69" x14ac:dyDescent="0.3">
      <c r="BQ1400" s="54"/>
    </row>
    <row r="1401" spans="69:69" x14ac:dyDescent="0.3">
      <c r="BQ1401" s="54"/>
    </row>
    <row r="1402" spans="69:69" x14ac:dyDescent="0.3">
      <c r="BQ1402" s="54"/>
    </row>
    <row r="1403" spans="69:69" x14ac:dyDescent="0.3">
      <c r="BQ1403" s="54"/>
    </row>
    <row r="1404" spans="69:69" x14ac:dyDescent="0.3">
      <c r="BQ1404" s="54"/>
    </row>
    <row r="1405" spans="69:69" x14ac:dyDescent="0.3">
      <c r="BQ1405" s="54"/>
    </row>
    <row r="1406" spans="69:69" x14ac:dyDescent="0.3">
      <c r="BQ1406" s="54"/>
    </row>
    <row r="1407" spans="69:69" x14ac:dyDescent="0.3">
      <c r="BQ1407" s="54"/>
    </row>
    <row r="1408" spans="69:69" x14ac:dyDescent="0.3">
      <c r="BQ1408" s="54"/>
    </row>
    <row r="1409" spans="69:69" x14ac:dyDescent="0.3">
      <c r="BQ1409" s="54"/>
    </row>
    <row r="1410" spans="69:69" x14ac:dyDescent="0.3">
      <c r="BQ1410" s="54"/>
    </row>
    <row r="1411" spans="69:69" x14ac:dyDescent="0.3">
      <c r="BQ1411" s="54"/>
    </row>
    <row r="1412" spans="69:69" x14ac:dyDescent="0.3">
      <c r="BQ1412" s="54"/>
    </row>
    <row r="1413" spans="69:69" x14ac:dyDescent="0.3">
      <c r="BQ1413" s="54"/>
    </row>
    <row r="1414" spans="69:69" x14ac:dyDescent="0.3">
      <c r="BQ1414" s="54"/>
    </row>
    <row r="1415" spans="69:69" x14ac:dyDescent="0.3">
      <c r="BQ1415" s="54"/>
    </row>
    <row r="1416" spans="69:69" x14ac:dyDescent="0.3">
      <c r="BQ1416" s="54"/>
    </row>
    <row r="1417" spans="69:69" x14ac:dyDescent="0.3">
      <c r="BQ1417" s="54"/>
    </row>
    <row r="1418" spans="69:69" x14ac:dyDescent="0.3">
      <c r="BQ1418" s="54"/>
    </row>
    <row r="1419" spans="69:69" x14ac:dyDescent="0.3">
      <c r="BQ1419" s="54"/>
    </row>
    <row r="1420" spans="69:69" x14ac:dyDescent="0.3">
      <c r="BQ1420" s="54"/>
    </row>
    <row r="1421" spans="69:69" x14ac:dyDescent="0.3">
      <c r="BQ1421" s="54"/>
    </row>
    <row r="1422" spans="69:69" x14ac:dyDescent="0.3">
      <c r="BQ1422" s="54"/>
    </row>
    <row r="1423" spans="69:69" x14ac:dyDescent="0.3">
      <c r="BQ1423" s="54"/>
    </row>
    <row r="1424" spans="69:69" x14ac:dyDescent="0.3">
      <c r="BQ1424" s="54"/>
    </row>
    <row r="1425" spans="69:69" x14ac:dyDescent="0.3">
      <c r="BQ1425" s="54"/>
    </row>
    <row r="1426" spans="69:69" x14ac:dyDescent="0.3">
      <c r="BQ1426" s="54"/>
    </row>
    <row r="1427" spans="69:69" x14ac:dyDescent="0.3">
      <c r="BQ1427" s="54"/>
    </row>
    <row r="1428" spans="69:69" x14ac:dyDescent="0.3">
      <c r="BQ1428" s="54"/>
    </row>
    <row r="1429" spans="69:69" x14ac:dyDescent="0.3">
      <c r="BQ1429" s="54"/>
    </row>
    <row r="1430" spans="69:69" x14ac:dyDescent="0.3">
      <c r="BQ1430" s="54"/>
    </row>
    <row r="1431" spans="69:69" x14ac:dyDescent="0.3">
      <c r="BQ1431" s="54"/>
    </row>
    <row r="1432" spans="69:69" x14ac:dyDescent="0.3">
      <c r="BQ1432" s="54"/>
    </row>
    <row r="1433" spans="69:69" x14ac:dyDescent="0.3">
      <c r="BQ1433" s="54"/>
    </row>
    <row r="1434" spans="69:69" x14ac:dyDescent="0.3">
      <c r="BQ1434" s="54"/>
    </row>
    <row r="1435" spans="69:69" x14ac:dyDescent="0.3">
      <c r="BQ1435" s="54"/>
    </row>
    <row r="1436" spans="69:69" x14ac:dyDescent="0.3">
      <c r="BQ1436" s="54"/>
    </row>
    <row r="1437" spans="69:69" x14ac:dyDescent="0.3">
      <c r="BQ1437" s="54"/>
    </row>
    <row r="1438" spans="69:69" x14ac:dyDescent="0.3">
      <c r="BQ1438" s="54"/>
    </row>
    <row r="1439" spans="69:69" x14ac:dyDescent="0.3">
      <c r="BQ1439" s="54"/>
    </row>
    <row r="1440" spans="69:69" x14ac:dyDescent="0.3">
      <c r="BQ1440" s="54"/>
    </row>
    <row r="1441" spans="69:69" x14ac:dyDescent="0.3">
      <c r="BQ1441" s="54"/>
    </row>
    <row r="1442" spans="69:69" x14ac:dyDescent="0.3">
      <c r="BQ1442" s="54"/>
    </row>
    <row r="1443" spans="69:69" x14ac:dyDescent="0.3">
      <c r="BQ1443" s="54"/>
    </row>
    <row r="1444" spans="69:69" x14ac:dyDescent="0.3">
      <c r="BQ1444" s="54"/>
    </row>
    <row r="1445" spans="69:69" x14ac:dyDescent="0.3">
      <c r="BQ1445" s="54"/>
    </row>
    <row r="1446" spans="69:69" x14ac:dyDescent="0.3">
      <c r="BQ1446" s="54"/>
    </row>
    <row r="1447" spans="69:69" x14ac:dyDescent="0.3">
      <c r="BQ1447" s="54"/>
    </row>
    <row r="1448" spans="69:69" x14ac:dyDescent="0.3">
      <c r="BQ1448" s="54"/>
    </row>
    <row r="1449" spans="69:69" x14ac:dyDescent="0.3">
      <c r="BQ1449" s="54"/>
    </row>
    <row r="1450" spans="69:69" x14ac:dyDescent="0.3">
      <c r="BQ1450" s="54"/>
    </row>
    <row r="1451" spans="69:69" x14ac:dyDescent="0.3">
      <c r="BQ1451" s="54"/>
    </row>
    <row r="1452" spans="69:69" x14ac:dyDescent="0.3">
      <c r="BQ1452" s="54"/>
    </row>
    <row r="1453" spans="69:69" x14ac:dyDescent="0.3">
      <c r="BQ1453" s="54"/>
    </row>
    <row r="1454" spans="69:69" x14ac:dyDescent="0.3">
      <c r="BQ1454" s="54"/>
    </row>
    <row r="1455" spans="69:69" x14ac:dyDescent="0.3">
      <c r="BQ1455" s="54"/>
    </row>
    <row r="1456" spans="69:69" x14ac:dyDescent="0.3">
      <c r="BQ1456" s="54"/>
    </row>
    <row r="1457" spans="69:69" x14ac:dyDescent="0.3">
      <c r="BQ1457" s="54"/>
    </row>
    <row r="1458" spans="69:69" x14ac:dyDescent="0.3">
      <c r="BQ1458" s="54"/>
    </row>
    <row r="1459" spans="69:69" x14ac:dyDescent="0.3">
      <c r="BQ1459" s="54"/>
    </row>
    <row r="1460" spans="69:69" x14ac:dyDescent="0.3">
      <c r="BQ1460" s="54"/>
    </row>
    <row r="1461" spans="69:69" x14ac:dyDescent="0.3">
      <c r="BQ1461" s="54"/>
    </row>
    <row r="1462" spans="69:69" x14ac:dyDescent="0.3">
      <c r="BQ1462" s="54"/>
    </row>
    <row r="1463" spans="69:69" x14ac:dyDescent="0.3">
      <c r="BQ1463" s="54"/>
    </row>
    <row r="1464" spans="69:69" x14ac:dyDescent="0.3">
      <c r="BQ1464" s="54"/>
    </row>
    <row r="1465" spans="69:69" x14ac:dyDescent="0.3">
      <c r="BQ1465" s="54"/>
    </row>
    <row r="1466" spans="69:69" x14ac:dyDescent="0.3">
      <c r="BQ1466" s="54"/>
    </row>
    <row r="1467" spans="69:69" x14ac:dyDescent="0.3">
      <c r="BQ1467" s="54"/>
    </row>
    <row r="1468" spans="69:69" x14ac:dyDescent="0.3">
      <c r="BQ1468" s="54"/>
    </row>
    <row r="1469" spans="69:69" x14ac:dyDescent="0.3">
      <c r="BQ1469" s="54"/>
    </row>
    <row r="1470" spans="69:69" x14ac:dyDescent="0.3">
      <c r="BQ1470" s="54"/>
    </row>
    <row r="1471" spans="69:69" x14ac:dyDescent="0.3">
      <c r="BQ1471" s="54"/>
    </row>
    <row r="1472" spans="69:69" x14ac:dyDescent="0.3">
      <c r="BQ1472" s="54"/>
    </row>
    <row r="1473" spans="69:69" x14ac:dyDescent="0.3">
      <c r="BQ1473" s="54"/>
    </row>
    <row r="1474" spans="69:69" x14ac:dyDescent="0.3">
      <c r="BQ1474" s="54"/>
    </row>
    <row r="1475" spans="69:69" x14ac:dyDescent="0.3">
      <c r="BQ1475" s="54"/>
    </row>
    <row r="1476" spans="69:69" x14ac:dyDescent="0.3">
      <c r="BQ1476" s="54"/>
    </row>
    <row r="1477" spans="69:69" x14ac:dyDescent="0.3">
      <c r="BQ1477" s="54"/>
    </row>
    <row r="1478" spans="69:69" x14ac:dyDescent="0.3">
      <c r="BQ1478" s="54"/>
    </row>
    <row r="1479" spans="69:69" x14ac:dyDescent="0.3">
      <c r="BQ1479" s="54"/>
    </row>
    <row r="1480" spans="69:69" x14ac:dyDescent="0.3">
      <c r="BQ1480" s="54"/>
    </row>
    <row r="1481" spans="69:69" x14ac:dyDescent="0.3">
      <c r="BQ1481" s="54"/>
    </row>
    <row r="1482" spans="69:69" x14ac:dyDescent="0.3">
      <c r="BQ1482" s="54"/>
    </row>
    <row r="1483" spans="69:69" x14ac:dyDescent="0.3">
      <c r="BQ1483" s="54"/>
    </row>
    <row r="1484" spans="69:69" x14ac:dyDescent="0.3">
      <c r="BQ1484" s="54"/>
    </row>
    <row r="1485" spans="69:69" x14ac:dyDescent="0.3">
      <c r="BQ1485" s="54"/>
    </row>
    <row r="1486" spans="69:69" x14ac:dyDescent="0.3">
      <c r="BQ1486" s="54"/>
    </row>
    <row r="1487" spans="69:69" x14ac:dyDescent="0.3">
      <c r="BQ1487" s="54"/>
    </row>
    <row r="1488" spans="69:69" x14ac:dyDescent="0.3">
      <c r="BQ1488" s="54"/>
    </row>
    <row r="1489" spans="69:69" x14ac:dyDescent="0.3">
      <c r="BQ1489" s="54"/>
    </row>
    <row r="1490" spans="69:69" x14ac:dyDescent="0.3">
      <c r="BQ1490" s="54"/>
    </row>
    <row r="1491" spans="69:69" x14ac:dyDescent="0.3">
      <c r="BQ1491" s="54"/>
    </row>
    <row r="1492" spans="69:69" x14ac:dyDescent="0.3">
      <c r="BQ1492" s="54"/>
    </row>
    <row r="1493" spans="69:69" x14ac:dyDescent="0.3">
      <c r="BQ1493" s="54"/>
    </row>
    <row r="1494" spans="69:69" x14ac:dyDescent="0.3">
      <c r="BQ1494" s="54"/>
    </row>
    <row r="1495" spans="69:69" x14ac:dyDescent="0.3">
      <c r="BQ1495" s="54"/>
    </row>
    <row r="1496" spans="69:69" x14ac:dyDescent="0.3">
      <c r="BQ1496" s="54"/>
    </row>
    <row r="1497" spans="69:69" x14ac:dyDescent="0.3">
      <c r="BQ1497" s="54"/>
    </row>
    <row r="1498" spans="69:69" x14ac:dyDescent="0.3">
      <c r="BQ1498" s="54"/>
    </row>
    <row r="1499" spans="69:69" x14ac:dyDescent="0.3">
      <c r="BQ1499" s="54"/>
    </row>
    <row r="1500" spans="69:69" x14ac:dyDescent="0.3">
      <c r="BQ1500" s="54"/>
    </row>
    <row r="1501" spans="69:69" x14ac:dyDescent="0.3">
      <c r="BQ1501" s="54"/>
    </row>
    <row r="1502" spans="69:69" x14ac:dyDescent="0.3">
      <c r="BQ1502" s="54"/>
    </row>
    <row r="1503" spans="69:69" x14ac:dyDescent="0.3">
      <c r="BQ1503" s="54"/>
    </row>
    <row r="1504" spans="69:69" x14ac:dyDescent="0.3">
      <c r="BQ1504" s="54"/>
    </row>
    <row r="1505" spans="69:69" x14ac:dyDescent="0.3">
      <c r="BQ1505" s="54"/>
    </row>
    <row r="1506" spans="69:69" x14ac:dyDescent="0.3">
      <c r="BQ1506" s="54"/>
    </row>
    <row r="1507" spans="69:69" x14ac:dyDescent="0.3">
      <c r="BQ1507" s="54"/>
    </row>
    <row r="1508" spans="69:69" x14ac:dyDescent="0.3">
      <c r="BQ1508" s="54"/>
    </row>
    <row r="1509" spans="69:69" x14ac:dyDescent="0.3">
      <c r="BQ1509" s="54"/>
    </row>
    <row r="1510" spans="69:69" x14ac:dyDescent="0.3">
      <c r="BQ1510" s="54"/>
    </row>
    <row r="1511" spans="69:69" x14ac:dyDescent="0.3">
      <c r="BQ1511" s="54"/>
    </row>
    <row r="1512" spans="69:69" x14ac:dyDescent="0.3">
      <c r="BQ1512" s="54"/>
    </row>
    <row r="1513" spans="69:69" x14ac:dyDescent="0.3">
      <c r="BQ1513" s="54"/>
    </row>
    <row r="1514" spans="69:69" x14ac:dyDescent="0.3">
      <c r="BQ1514" s="54"/>
    </row>
    <row r="1515" spans="69:69" x14ac:dyDescent="0.3">
      <c r="BQ1515" s="54"/>
    </row>
    <row r="1516" spans="69:69" x14ac:dyDescent="0.3">
      <c r="BQ1516" s="54"/>
    </row>
    <row r="1517" spans="69:69" x14ac:dyDescent="0.3">
      <c r="BQ1517" s="54"/>
    </row>
    <row r="1518" spans="69:69" x14ac:dyDescent="0.3">
      <c r="BQ1518" s="54"/>
    </row>
    <row r="1519" spans="69:69" x14ac:dyDescent="0.3">
      <c r="BQ1519" s="54"/>
    </row>
    <row r="1520" spans="69:69" x14ac:dyDescent="0.3">
      <c r="BQ1520" s="54"/>
    </row>
    <row r="1521" spans="69:69" x14ac:dyDescent="0.3">
      <c r="BQ1521" s="54"/>
    </row>
    <row r="1522" spans="69:69" x14ac:dyDescent="0.3">
      <c r="BQ1522" s="54"/>
    </row>
    <row r="1523" spans="69:69" x14ac:dyDescent="0.3">
      <c r="BQ1523" s="54"/>
    </row>
    <row r="1524" spans="69:69" x14ac:dyDescent="0.3">
      <c r="BQ1524" s="54"/>
    </row>
    <row r="1525" spans="69:69" x14ac:dyDescent="0.3">
      <c r="BQ1525" s="54"/>
    </row>
    <row r="1526" spans="69:69" x14ac:dyDescent="0.3">
      <c r="BQ1526" s="54"/>
    </row>
    <row r="1527" spans="69:69" x14ac:dyDescent="0.3">
      <c r="BQ1527" s="54"/>
    </row>
    <row r="1528" spans="69:69" x14ac:dyDescent="0.3">
      <c r="BQ1528" s="54"/>
    </row>
    <row r="1529" spans="69:69" x14ac:dyDescent="0.3">
      <c r="BQ1529" s="54"/>
    </row>
    <row r="1530" spans="69:69" x14ac:dyDescent="0.3">
      <c r="BQ1530" s="54"/>
    </row>
    <row r="1531" spans="69:69" x14ac:dyDescent="0.3">
      <c r="BQ1531" s="54"/>
    </row>
    <row r="1532" spans="69:69" x14ac:dyDescent="0.3">
      <c r="BQ1532" s="54"/>
    </row>
    <row r="1533" spans="69:69" x14ac:dyDescent="0.3">
      <c r="BQ1533" s="54"/>
    </row>
    <row r="1534" spans="69:69" x14ac:dyDescent="0.3">
      <c r="BQ1534" s="54"/>
    </row>
    <row r="1535" spans="69:69" x14ac:dyDescent="0.3">
      <c r="BQ1535" s="54"/>
    </row>
    <row r="1536" spans="69:69" x14ac:dyDescent="0.3">
      <c r="BQ1536" s="54"/>
    </row>
    <row r="1537" spans="69:69" x14ac:dyDescent="0.3">
      <c r="BQ1537" s="54"/>
    </row>
    <row r="1538" spans="69:69" x14ac:dyDescent="0.3">
      <c r="BQ1538" s="54"/>
    </row>
    <row r="1539" spans="69:69" x14ac:dyDescent="0.3">
      <c r="BQ1539" s="54"/>
    </row>
    <row r="1540" spans="69:69" x14ac:dyDescent="0.3">
      <c r="BQ1540" s="54"/>
    </row>
    <row r="1541" spans="69:69" x14ac:dyDescent="0.3">
      <c r="BQ1541" s="54"/>
    </row>
    <row r="1542" spans="69:69" x14ac:dyDescent="0.3">
      <c r="BQ1542" s="54"/>
    </row>
    <row r="1543" spans="69:69" x14ac:dyDescent="0.3">
      <c r="BQ1543" s="54"/>
    </row>
    <row r="1544" spans="69:69" x14ac:dyDescent="0.3">
      <c r="BQ1544" s="54"/>
    </row>
    <row r="1545" spans="69:69" x14ac:dyDescent="0.3">
      <c r="BQ1545" s="54"/>
    </row>
    <row r="1546" spans="69:69" x14ac:dyDescent="0.3">
      <c r="BQ1546" s="54"/>
    </row>
    <row r="1547" spans="69:69" x14ac:dyDescent="0.3">
      <c r="BQ1547" s="54"/>
    </row>
    <row r="1548" spans="69:69" x14ac:dyDescent="0.3">
      <c r="BQ1548" s="54"/>
    </row>
    <row r="1549" spans="69:69" x14ac:dyDescent="0.3">
      <c r="BQ1549" s="54"/>
    </row>
    <row r="1550" spans="69:69" x14ac:dyDescent="0.3">
      <c r="BQ1550" s="54"/>
    </row>
    <row r="1551" spans="69:69" x14ac:dyDescent="0.3">
      <c r="BQ1551" s="54"/>
    </row>
    <row r="1552" spans="69:69" x14ac:dyDescent="0.3">
      <c r="BQ1552" s="54"/>
    </row>
    <row r="1553" spans="69:69" x14ac:dyDescent="0.3">
      <c r="BQ1553" s="54"/>
    </row>
    <row r="1554" spans="69:69" x14ac:dyDescent="0.3">
      <c r="BQ1554" s="54"/>
    </row>
    <row r="1555" spans="69:69" x14ac:dyDescent="0.3">
      <c r="BQ1555" s="54"/>
    </row>
    <row r="1556" spans="69:69" x14ac:dyDescent="0.3">
      <c r="BQ1556" s="54"/>
    </row>
    <row r="1557" spans="69:69" x14ac:dyDescent="0.3">
      <c r="BQ1557" s="54"/>
    </row>
    <row r="1558" spans="69:69" x14ac:dyDescent="0.3">
      <c r="BQ1558" s="54"/>
    </row>
    <row r="1559" spans="69:69" x14ac:dyDescent="0.3">
      <c r="BQ1559" s="54"/>
    </row>
    <row r="1560" spans="69:69" x14ac:dyDescent="0.3">
      <c r="BQ1560" s="54"/>
    </row>
    <row r="1561" spans="69:69" x14ac:dyDescent="0.3">
      <c r="BQ1561" s="54"/>
    </row>
    <row r="1562" spans="69:69" x14ac:dyDescent="0.3">
      <c r="BQ1562" s="54"/>
    </row>
    <row r="1563" spans="69:69" x14ac:dyDescent="0.3">
      <c r="BQ1563" s="54"/>
    </row>
    <row r="1564" spans="69:69" x14ac:dyDescent="0.3">
      <c r="BQ1564" s="54"/>
    </row>
    <row r="1565" spans="69:69" x14ac:dyDescent="0.3">
      <c r="BQ1565" s="54"/>
    </row>
    <row r="1566" spans="69:69" x14ac:dyDescent="0.3">
      <c r="BQ1566" s="54"/>
    </row>
    <row r="1567" spans="69:69" x14ac:dyDescent="0.3">
      <c r="BQ1567" s="54"/>
    </row>
    <row r="1568" spans="69:69" x14ac:dyDescent="0.3">
      <c r="BQ1568" s="54"/>
    </row>
    <row r="1569" spans="69:69" x14ac:dyDescent="0.3">
      <c r="BQ1569" s="54"/>
    </row>
    <row r="1570" spans="69:69" x14ac:dyDescent="0.3">
      <c r="BQ1570" s="54"/>
    </row>
    <row r="1571" spans="69:69" x14ac:dyDescent="0.3">
      <c r="BQ1571" s="54"/>
    </row>
    <row r="1572" spans="69:69" x14ac:dyDescent="0.3">
      <c r="BQ1572" s="54"/>
    </row>
    <row r="1573" spans="69:69" x14ac:dyDescent="0.3">
      <c r="BQ1573" s="54"/>
    </row>
    <row r="1574" spans="69:69" x14ac:dyDescent="0.3">
      <c r="BQ1574" s="54"/>
    </row>
    <row r="1575" spans="69:69" x14ac:dyDescent="0.3">
      <c r="BQ1575" s="54"/>
    </row>
    <row r="1576" spans="69:69" x14ac:dyDescent="0.3">
      <c r="BQ1576" s="54"/>
    </row>
    <row r="1577" spans="69:69" x14ac:dyDescent="0.3">
      <c r="BQ1577" s="54"/>
    </row>
    <row r="1578" spans="69:69" x14ac:dyDescent="0.3">
      <c r="BQ1578" s="54"/>
    </row>
    <row r="1579" spans="69:69" x14ac:dyDescent="0.3">
      <c r="BQ1579" s="54"/>
    </row>
    <row r="1580" spans="69:69" x14ac:dyDescent="0.3">
      <c r="BQ1580" s="54"/>
    </row>
    <row r="1581" spans="69:69" x14ac:dyDescent="0.3">
      <c r="BQ1581" s="54"/>
    </row>
    <row r="1582" spans="69:69" x14ac:dyDescent="0.3">
      <c r="BQ1582" s="54"/>
    </row>
    <row r="1583" spans="69:69" x14ac:dyDescent="0.3">
      <c r="BQ1583" s="54"/>
    </row>
    <row r="1584" spans="69:69" x14ac:dyDescent="0.3">
      <c r="BQ1584" s="54"/>
    </row>
    <row r="1585" spans="69:69" x14ac:dyDescent="0.3">
      <c r="BQ1585" s="54"/>
    </row>
    <row r="1586" spans="69:69" x14ac:dyDescent="0.3">
      <c r="BQ1586" s="54"/>
    </row>
    <row r="1587" spans="69:69" x14ac:dyDescent="0.3">
      <c r="BQ1587" s="54"/>
    </row>
    <row r="1588" spans="69:69" x14ac:dyDescent="0.3">
      <c r="BQ1588" s="54"/>
    </row>
    <row r="1589" spans="69:69" x14ac:dyDescent="0.3">
      <c r="BQ1589" s="54"/>
    </row>
    <row r="1590" spans="69:69" x14ac:dyDescent="0.3">
      <c r="BQ1590" s="54"/>
    </row>
    <row r="1591" spans="69:69" x14ac:dyDescent="0.3">
      <c r="BQ1591" s="54"/>
    </row>
    <row r="1592" spans="69:69" x14ac:dyDescent="0.3">
      <c r="BQ1592" s="54"/>
    </row>
    <row r="1593" spans="69:69" x14ac:dyDescent="0.3">
      <c r="BQ1593" s="54"/>
    </row>
    <row r="1594" spans="69:69" x14ac:dyDescent="0.3">
      <c r="BQ1594" s="54"/>
    </row>
    <row r="1595" spans="69:69" x14ac:dyDescent="0.3">
      <c r="BQ1595" s="54"/>
    </row>
    <row r="1596" spans="69:69" x14ac:dyDescent="0.3">
      <c r="BQ1596" s="54"/>
    </row>
    <row r="1597" spans="69:69" x14ac:dyDescent="0.3">
      <c r="BQ1597" s="54"/>
    </row>
    <row r="1598" spans="69:69" x14ac:dyDescent="0.3">
      <c r="BQ1598" s="54"/>
    </row>
    <row r="1599" spans="69:69" x14ac:dyDescent="0.3">
      <c r="BQ1599" s="54"/>
    </row>
    <row r="1600" spans="69:69" x14ac:dyDescent="0.3">
      <c r="BQ1600" s="54"/>
    </row>
    <row r="1601" spans="69:69" x14ac:dyDescent="0.3">
      <c r="BQ1601" s="54"/>
    </row>
    <row r="1602" spans="69:69" x14ac:dyDescent="0.3">
      <c r="BQ1602" s="54"/>
    </row>
    <row r="1603" spans="69:69" x14ac:dyDescent="0.3">
      <c r="BQ1603" s="54"/>
    </row>
    <row r="1604" spans="69:69" x14ac:dyDescent="0.3">
      <c r="BQ1604" s="54"/>
    </row>
    <row r="1605" spans="69:69" x14ac:dyDescent="0.3">
      <c r="BQ1605" s="54"/>
    </row>
    <row r="1606" spans="69:69" x14ac:dyDescent="0.3">
      <c r="BQ1606" s="54"/>
    </row>
    <row r="1607" spans="69:69" x14ac:dyDescent="0.3">
      <c r="BQ1607" s="54"/>
    </row>
    <row r="1608" spans="69:69" x14ac:dyDescent="0.3">
      <c r="BQ1608" s="54"/>
    </row>
    <row r="1609" spans="69:69" x14ac:dyDescent="0.3">
      <c r="BQ1609" s="54"/>
    </row>
    <row r="1610" spans="69:69" x14ac:dyDescent="0.3">
      <c r="BQ1610" s="54"/>
    </row>
    <row r="1611" spans="69:69" x14ac:dyDescent="0.3">
      <c r="BQ1611" s="54"/>
    </row>
    <row r="1612" spans="69:69" x14ac:dyDescent="0.3">
      <c r="BQ1612" s="54"/>
    </row>
    <row r="1613" spans="69:69" x14ac:dyDescent="0.3">
      <c r="BQ1613" s="54"/>
    </row>
    <row r="1614" spans="69:69" x14ac:dyDescent="0.3">
      <c r="BQ1614" s="54"/>
    </row>
    <row r="1615" spans="69:69" x14ac:dyDescent="0.3">
      <c r="BQ1615" s="54"/>
    </row>
    <row r="1616" spans="69:69" x14ac:dyDescent="0.3">
      <c r="BQ1616" s="54"/>
    </row>
    <row r="1617" spans="69:69" x14ac:dyDescent="0.3">
      <c r="BQ1617" s="54"/>
    </row>
    <row r="1618" spans="69:69" x14ac:dyDescent="0.3">
      <c r="BQ1618" s="54"/>
    </row>
    <row r="1619" spans="69:69" x14ac:dyDescent="0.3">
      <c r="BQ1619" s="54"/>
    </row>
    <row r="1620" spans="69:69" x14ac:dyDescent="0.3">
      <c r="BQ1620" s="54"/>
    </row>
    <row r="1621" spans="69:69" x14ac:dyDescent="0.3">
      <c r="BQ1621" s="54"/>
    </row>
    <row r="1622" spans="69:69" x14ac:dyDescent="0.3">
      <c r="BQ1622" s="54"/>
    </row>
    <row r="1623" spans="69:69" x14ac:dyDescent="0.3">
      <c r="BQ1623" s="54"/>
    </row>
    <row r="1624" spans="69:69" x14ac:dyDescent="0.3">
      <c r="BQ1624" s="54"/>
    </row>
    <row r="1625" spans="69:69" x14ac:dyDescent="0.3">
      <c r="BQ1625" s="54"/>
    </row>
    <row r="1626" spans="69:69" x14ac:dyDescent="0.3">
      <c r="BQ1626" s="54"/>
    </row>
    <row r="1627" spans="69:69" x14ac:dyDescent="0.3">
      <c r="BQ1627" s="54"/>
    </row>
    <row r="1628" spans="69:69" x14ac:dyDescent="0.3">
      <c r="BQ1628" s="54"/>
    </row>
    <row r="1629" spans="69:69" x14ac:dyDescent="0.3">
      <c r="BQ1629" s="54"/>
    </row>
    <row r="1630" spans="69:69" x14ac:dyDescent="0.3">
      <c r="BQ1630" s="54"/>
    </row>
    <row r="1631" spans="69:69" x14ac:dyDescent="0.3">
      <c r="BQ1631" s="54"/>
    </row>
    <row r="1632" spans="69:69" x14ac:dyDescent="0.3">
      <c r="BQ1632" s="54"/>
    </row>
    <row r="1633" spans="69:69" x14ac:dyDescent="0.3">
      <c r="BQ1633" s="54"/>
    </row>
    <row r="1634" spans="69:69" x14ac:dyDescent="0.3">
      <c r="BQ1634" s="54"/>
    </row>
    <row r="1635" spans="69:69" x14ac:dyDescent="0.3">
      <c r="BQ1635" s="54"/>
    </row>
    <row r="1636" spans="69:69" x14ac:dyDescent="0.3">
      <c r="BQ1636" s="54"/>
    </row>
    <row r="1637" spans="69:69" x14ac:dyDescent="0.3">
      <c r="BQ1637" s="54"/>
    </row>
    <row r="1638" spans="69:69" x14ac:dyDescent="0.3">
      <c r="BQ1638" s="54"/>
    </row>
    <row r="1639" spans="69:69" x14ac:dyDescent="0.3">
      <c r="BQ1639" s="54"/>
    </row>
    <row r="1640" spans="69:69" x14ac:dyDescent="0.3">
      <c r="BQ1640" s="54"/>
    </row>
    <row r="1641" spans="69:69" x14ac:dyDescent="0.3">
      <c r="BQ1641" s="54"/>
    </row>
    <row r="1642" spans="69:69" x14ac:dyDescent="0.3">
      <c r="BQ1642" s="54"/>
    </row>
    <row r="1643" spans="69:69" x14ac:dyDescent="0.3">
      <c r="BQ1643" s="54"/>
    </row>
    <row r="1644" spans="69:69" x14ac:dyDescent="0.3">
      <c r="BQ1644" s="54"/>
    </row>
    <row r="1645" spans="69:69" x14ac:dyDescent="0.3">
      <c r="BQ1645" s="54"/>
    </row>
    <row r="1646" spans="69:69" x14ac:dyDescent="0.3">
      <c r="BQ1646" s="54"/>
    </row>
    <row r="1647" spans="69:69" x14ac:dyDescent="0.3">
      <c r="BQ1647" s="54"/>
    </row>
    <row r="1648" spans="69:69" x14ac:dyDescent="0.3">
      <c r="BQ1648" s="54"/>
    </row>
    <row r="1649" spans="69:69" x14ac:dyDescent="0.3">
      <c r="BQ1649" s="54"/>
    </row>
    <row r="1650" spans="69:69" x14ac:dyDescent="0.3">
      <c r="BQ1650" s="54"/>
    </row>
    <row r="1651" spans="69:69" x14ac:dyDescent="0.3">
      <c r="BQ1651" s="54"/>
    </row>
    <row r="1652" spans="69:69" x14ac:dyDescent="0.3">
      <c r="BQ1652" s="54"/>
    </row>
    <row r="1653" spans="69:69" x14ac:dyDescent="0.3">
      <c r="BQ1653" s="54"/>
    </row>
    <row r="1654" spans="69:69" x14ac:dyDescent="0.3">
      <c r="BQ1654" s="54"/>
    </row>
    <row r="1655" spans="69:69" x14ac:dyDescent="0.3">
      <c r="BQ1655" s="54"/>
    </row>
    <row r="1656" spans="69:69" x14ac:dyDescent="0.3">
      <c r="BQ1656" s="54"/>
    </row>
    <row r="1657" spans="69:69" x14ac:dyDescent="0.3">
      <c r="BQ1657" s="54"/>
    </row>
    <row r="1658" spans="69:69" x14ac:dyDescent="0.3">
      <c r="BQ1658" s="54"/>
    </row>
    <row r="1659" spans="69:69" x14ac:dyDescent="0.3">
      <c r="BQ1659" s="54"/>
    </row>
    <row r="1660" spans="69:69" x14ac:dyDescent="0.3">
      <c r="BQ1660" s="54"/>
    </row>
    <row r="1661" spans="69:69" x14ac:dyDescent="0.3">
      <c r="BQ1661" s="54"/>
    </row>
    <row r="1662" spans="69:69" x14ac:dyDescent="0.3">
      <c r="BQ1662" s="54"/>
    </row>
    <row r="1663" spans="69:69" x14ac:dyDescent="0.3">
      <c r="BQ1663" s="54"/>
    </row>
    <row r="1664" spans="69:69" x14ac:dyDescent="0.3">
      <c r="BQ1664" s="54"/>
    </row>
    <row r="1665" spans="69:69" x14ac:dyDescent="0.3">
      <c r="BQ1665" s="54"/>
    </row>
    <row r="1666" spans="69:69" x14ac:dyDescent="0.3">
      <c r="BQ1666" s="54"/>
    </row>
    <row r="1667" spans="69:69" x14ac:dyDescent="0.3">
      <c r="BQ1667" s="54"/>
    </row>
    <row r="1668" spans="69:69" x14ac:dyDescent="0.3">
      <c r="BQ1668" s="54"/>
    </row>
    <row r="1669" spans="69:69" x14ac:dyDescent="0.3">
      <c r="BQ1669" s="54"/>
    </row>
    <row r="1670" spans="69:69" x14ac:dyDescent="0.3">
      <c r="BQ1670" s="54"/>
    </row>
    <row r="1671" spans="69:69" x14ac:dyDescent="0.3">
      <c r="BQ1671" s="54"/>
    </row>
    <row r="1672" spans="69:69" x14ac:dyDescent="0.3">
      <c r="BQ1672" s="54"/>
    </row>
    <row r="1673" spans="69:69" x14ac:dyDescent="0.3">
      <c r="BQ1673" s="54"/>
    </row>
    <row r="1674" spans="69:69" x14ac:dyDescent="0.3">
      <c r="BQ1674" s="54"/>
    </row>
    <row r="1675" spans="69:69" x14ac:dyDescent="0.3">
      <c r="BQ1675" s="54"/>
    </row>
    <row r="1676" spans="69:69" x14ac:dyDescent="0.3">
      <c r="BQ1676" s="54"/>
    </row>
    <row r="1677" spans="69:69" x14ac:dyDescent="0.3">
      <c r="BQ1677" s="54"/>
    </row>
    <row r="1678" spans="69:69" x14ac:dyDescent="0.3">
      <c r="BQ1678" s="54"/>
    </row>
    <row r="1679" spans="69:69" x14ac:dyDescent="0.3">
      <c r="BQ1679" s="54"/>
    </row>
    <row r="1680" spans="69:69" x14ac:dyDescent="0.3">
      <c r="BQ1680" s="54"/>
    </row>
    <row r="1681" spans="69:69" x14ac:dyDescent="0.3">
      <c r="BQ1681" s="54"/>
    </row>
    <row r="1682" spans="69:69" x14ac:dyDescent="0.3">
      <c r="BQ1682" s="54"/>
    </row>
    <row r="1683" spans="69:69" x14ac:dyDescent="0.3">
      <c r="BQ1683" s="54"/>
    </row>
    <row r="1684" spans="69:69" x14ac:dyDescent="0.3">
      <c r="BQ1684" s="54"/>
    </row>
    <row r="1685" spans="69:69" x14ac:dyDescent="0.3">
      <c r="BQ1685" s="54"/>
    </row>
    <row r="1686" spans="69:69" x14ac:dyDescent="0.3">
      <c r="BQ1686" s="54"/>
    </row>
    <row r="1687" spans="69:69" x14ac:dyDescent="0.3">
      <c r="BQ1687" s="54"/>
    </row>
    <row r="1688" spans="69:69" x14ac:dyDescent="0.3">
      <c r="BQ1688" s="54"/>
    </row>
    <row r="1689" spans="69:69" x14ac:dyDescent="0.3">
      <c r="BQ1689" s="54"/>
    </row>
    <row r="1690" spans="69:69" x14ac:dyDescent="0.3">
      <c r="BQ1690" s="54"/>
    </row>
    <row r="1691" spans="69:69" x14ac:dyDescent="0.3">
      <c r="BQ1691" s="54"/>
    </row>
    <row r="1692" spans="69:69" x14ac:dyDescent="0.3">
      <c r="BQ1692" s="54"/>
    </row>
    <row r="1693" spans="69:69" x14ac:dyDescent="0.3">
      <c r="BQ1693" s="54"/>
    </row>
    <row r="1694" spans="69:69" x14ac:dyDescent="0.3">
      <c r="BQ1694" s="54"/>
    </row>
    <row r="1695" spans="69:69" x14ac:dyDescent="0.3">
      <c r="BQ1695" s="54"/>
    </row>
    <row r="1696" spans="69:69" x14ac:dyDescent="0.3">
      <c r="BQ1696" s="54"/>
    </row>
    <row r="1697" spans="69:69" x14ac:dyDescent="0.3">
      <c r="BQ1697" s="54"/>
    </row>
    <row r="1698" spans="69:69" x14ac:dyDescent="0.3">
      <c r="BQ1698" s="54"/>
    </row>
    <row r="1699" spans="69:69" x14ac:dyDescent="0.3">
      <c r="BQ1699" s="54"/>
    </row>
    <row r="1700" spans="69:69" x14ac:dyDescent="0.3">
      <c r="BQ1700" s="54"/>
    </row>
    <row r="1701" spans="69:69" x14ac:dyDescent="0.3">
      <c r="BQ1701" s="54"/>
    </row>
    <row r="1702" spans="69:69" x14ac:dyDescent="0.3">
      <c r="BQ1702" s="54"/>
    </row>
    <row r="1703" spans="69:69" x14ac:dyDescent="0.3">
      <c r="BQ1703" s="54"/>
    </row>
    <row r="1704" spans="69:69" x14ac:dyDescent="0.3">
      <c r="BQ1704" s="54"/>
    </row>
    <row r="1705" spans="69:69" x14ac:dyDescent="0.3">
      <c r="BQ1705" s="54"/>
    </row>
    <row r="1706" spans="69:69" x14ac:dyDescent="0.3">
      <c r="BQ1706" s="54"/>
    </row>
    <row r="1707" spans="69:69" x14ac:dyDescent="0.3">
      <c r="BQ1707" s="54"/>
    </row>
    <row r="1708" spans="69:69" x14ac:dyDescent="0.3">
      <c r="BQ1708" s="54"/>
    </row>
    <row r="1709" spans="69:69" x14ac:dyDescent="0.3">
      <c r="BQ1709" s="54"/>
    </row>
    <row r="1710" spans="69:69" x14ac:dyDescent="0.3">
      <c r="BQ1710" s="54"/>
    </row>
    <row r="1711" spans="69:69" x14ac:dyDescent="0.3">
      <c r="BQ1711" s="54"/>
    </row>
    <row r="1712" spans="69:69" x14ac:dyDescent="0.3">
      <c r="BQ1712" s="54"/>
    </row>
    <row r="1713" spans="69:69" x14ac:dyDescent="0.3">
      <c r="BQ1713" s="54"/>
    </row>
    <row r="1714" spans="69:69" x14ac:dyDescent="0.3">
      <c r="BQ1714" s="54"/>
    </row>
    <row r="1715" spans="69:69" x14ac:dyDescent="0.3">
      <c r="BQ1715" s="54"/>
    </row>
    <row r="1716" spans="69:69" x14ac:dyDescent="0.3">
      <c r="BQ1716" s="54"/>
    </row>
    <row r="1717" spans="69:69" x14ac:dyDescent="0.3">
      <c r="BQ1717" s="54"/>
    </row>
    <row r="1718" spans="69:69" x14ac:dyDescent="0.3">
      <c r="BQ1718" s="54"/>
    </row>
    <row r="1719" spans="69:69" x14ac:dyDescent="0.3">
      <c r="BQ1719" s="54"/>
    </row>
    <row r="1720" spans="69:69" x14ac:dyDescent="0.3">
      <c r="BQ1720" s="54"/>
    </row>
    <row r="1721" spans="69:69" x14ac:dyDescent="0.3">
      <c r="BQ1721" s="54"/>
    </row>
    <row r="1722" spans="69:69" x14ac:dyDescent="0.3">
      <c r="BQ1722" s="54"/>
    </row>
    <row r="1723" spans="69:69" x14ac:dyDescent="0.3">
      <c r="BQ1723" s="54"/>
    </row>
    <row r="1724" spans="69:69" x14ac:dyDescent="0.3">
      <c r="BQ1724" s="54"/>
    </row>
    <row r="1725" spans="69:69" x14ac:dyDescent="0.3">
      <c r="BQ1725" s="54"/>
    </row>
    <row r="1726" spans="69:69" x14ac:dyDescent="0.3">
      <c r="BQ1726" s="54"/>
    </row>
    <row r="1727" spans="69:69" x14ac:dyDescent="0.3">
      <c r="BQ1727" s="54"/>
    </row>
    <row r="1728" spans="69:69" x14ac:dyDescent="0.3">
      <c r="BQ1728" s="54"/>
    </row>
    <row r="1729" spans="69:69" x14ac:dyDescent="0.3">
      <c r="BQ1729" s="54"/>
    </row>
    <row r="1730" spans="69:69" x14ac:dyDescent="0.3">
      <c r="BQ1730" s="54"/>
    </row>
    <row r="1731" spans="69:69" x14ac:dyDescent="0.3">
      <c r="BQ1731" s="54"/>
    </row>
    <row r="1732" spans="69:69" x14ac:dyDescent="0.3">
      <c r="BQ1732" s="54"/>
    </row>
    <row r="1733" spans="69:69" x14ac:dyDescent="0.3">
      <c r="BQ1733" s="54"/>
    </row>
    <row r="1734" spans="69:69" x14ac:dyDescent="0.3">
      <c r="BQ1734" s="54"/>
    </row>
    <row r="1735" spans="69:69" x14ac:dyDescent="0.3">
      <c r="BQ1735" s="54"/>
    </row>
    <row r="1736" spans="69:69" x14ac:dyDescent="0.3">
      <c r="BQ1736" s="54"/>
    </row>
    <row r="1737" spans="69:69" x14ac:dyDescent="0.3">
      <c r="BQ1737" s="54"/>
    </row>
    <row r="1738" spans="69:69" x14ac:dyDescent="0.3">
      <c r="BQ1738" s="54"/>
    </row>
    <row r="1739" spans="69:69" x14ac:dyDescent="0.3">
      <c r="BQ1739" s="54"/>
    </row>
    <row r="1740" spans="69:69" x14ac:dyDescent="0.3">
      <c r="BQ1740" s="54"/>
    </row>
    <row r="1741" spans="69:69" x14ac:dyDescent="0.3">
      <c r="BQ1741" s="54"/>
    </row>
    <row r="1742" spans="69:69" x14ac:dyDescent="0.3">
      <c r="BQ1742" s="54"/>
    </row>
    <row r="1743" spans="69:69" x14ac:dyDescent="0.3">
      <c r="BQ1743" s="54"/>
    </row>
    <row r="1744" spans="69:69" x14ac:dyDescent="0.3">
      <c r="BQ1744" s="54"/>
    </row>
    <row r="1745" spans="69:69" x14ac:dyDescent="0.3">
      <c r="BQ1745" s="54"/>
    </row>
    <row r="1746" spans="69:69" x14ac:dyDescent="0.3">
      <c r="BQ1746" s="54"/>
    </row>
    <row r="1747" spans="69:69" x14ac:dyDescent="0.3">
      <c r="BQ1747" s="54"/>
    </row>
    <row r="1748" spans="69:69" x14ac:dyDescent="0.3">
      <c r="BQ1748" s="54"/>
    </row>
    <row r="1749" spans="69:69" x14ac:dyDescent="0.3">
      <c r="BQ1749" s="54"/>
    </row>
    <row r="1750" spans="69:69" x14ac:dyDescent="0.3">
      <c r="BQ1750" s="54"/>
    </row>
    <row r="1751" spans="69:69" x14ac:dyDescent="0.3">
      <c r="BQ1751" s="54"/>
    </row>
    <row r="1752" spans="69:69" x14ac:dyDescent="0.3">
      <c r="BQ1752" s="54"/>
    </row>
    <row r="1753" spans="69:69" x14ac:dyDescent="0.3">
      <c r="BQ1753" s="54"/>
    </row>
    <row r="1754" spans="69:69" x14ac:dyDescent="0.3">
      <c r="BQ1754" s="54"/>
    </row>
    <row r="1755" spans="69:69" x14ac:dyDescent="0.3">
      <c r="BQ1755" s="54"/>
    </row>
    <row r="1756" spans="69:69" x14ac:dyDescent="0.3">
      <c r="BQ1756" s="54"/>
    </row>
    <row r="1757" spans="69:69" x14ac:dyDescent="0.3">
      <c r="BQ1757" s="54"/>
    </row>
    <row r="1758" spans="69:69" x14ac:dyDescent="0.3">
      <c r="BQ1758" s="54"/>
    </row>
    <row r="1759" spans="69:69" x14ac:dyDescent="0.3">
      <c r="BQ1759" s="54"/>
    </row>
    <row r="1760" spans="69:69" x14ac:dyDescent="0.3">
      <c r="BQ1760" s="54"/>
    </row>
    <row r="1761" spans="69:69" x14ac:dyDescent="0.3">
      <c r="BQ1761" s="54"/>
    </row>
    <row r="1762" spans="69:69" x14ac:dyDescent="0.3">
      <c r="BQ1762" s="54"/>
    </row>
    <row r="1763" spans="69:69" x14ac:dyDescent="0.3">
      <c r="BQ1763" s="54"/>
    </row>
    <row r="1764" spans="69:69" x14ac:dyDescent="0.3">
      <c r="BQ1764" s="54"/>
    </row>
    <row r="1765" spans="69:69" x14ac:dyDescent="0.3">
      <c r="BQ1765" s="54"/>
    </row>
    <row r="1766" spans="69:69" x14ac:dyDescent="0.3">
      <c r="BQ1766" s="54"/>
    </row>
    <row r="1767" spans="69:69" x14ac:dyDescent="0.3">
      <c r="BQ1767" s="54"/>
    </row>
    <row r="1768" spans="69:69" x14ac:dyDescent="0.3">
      <c r="BQ1768" s="54"/>
    </row>
    <row r="1769" spans="69:69" x14ac:dyDescent="0.3">
      <c r="BQ1769" s="54"/>
    </row>
    <row r="1770" spans="69:69" x14ac:dyDescent="0.3">
      <c r="BQ1770" s="54"/>
    </row>
    <row r="1771" spans="69:69" x14ac:dyDescent="0.3">
      <c r="BQ1771" s="54"/>
    </row>
    <row r="1772" spans="69:69" x14ac:dyDescent="0.3">
      <c r="BQ1772" s="54"/>
    </row>
    <row r="1773" spans="69:69" x14ac:dyDescent="0.3">
      <c r="BQ1773" s="54"/>
    </row>
    <row r="1774" spans="69:69" x14ac:dyDescent="0.3">
      <c r="BQ1774" s="54"/>
    </row>
    <row r="1775" spans="69:69" x14ac:dyDescent="0.3">
      <c r="BQ1775" s="54"/>
    </row>
    <row r="1776" spans="69:69" x14ac:dyDescent="0.3">
      <c r="BQ1776" s="54"/>
    </row>
    <row r="1777" spans="69:69" x14ac:dyDescent="0.3">
      <c r="BQ1777" s="54"/>
    </row>
    <row r="1778" spans="69:69" x14ac:dyDescent="0.3">
      <c r="BQ1778" s="54"/>
    </row>
    <row r="1779" spans="69:69" x14ac:dyDescent="0.3">
      <c r="BQ1779" s="54"/>
    </row>
    <row r="1780" spans="69:69" x14ac:dyDescent="0.3">
      <c r="BQ1780" s="54"/>
    </row>
    <row r="1781" spans="69:69" x14ac:dyDescent="0.3">
      <c r="BQ1781" s="54"/>
    </row>
    <row r="1782" spans="69:69" x14ac:dyDescent="0.3">
      <c r="BQ1782" s="54"/>
    </row>
    <row r="1783" spans="69:69" x14ac:dyDescent="0.3">
      <c r="BQ1783" s="54"/>
    </row>
    <row r="1784" spans="69:69" x14ac:dyDescent="0.3">
      <c r="BQ1784" s="54"/>
    </row>
    <row r="1785" spans="69:69" x14ac:dyDescent="0.3">
      <c r="BQ1785" s="54"/>
    </row>
    <row r="1786" spans="69:69" x14ac:dyDescent="0.3">
      <c r="BQ1786" s="54"/>
    </row>
    <row r="1787" spans="69:69" x14ac:dyDescent="0.3">
      <c r="BQ1787" s="54"/>
    </row>
    <row r="1788" spans="69:69" x14ac:dyDescent="0.3">
      <c r="BQ1788" s="54"/>
    </row>
    <row r="1789" spans="69:69" x14ac:dyDescent="0.3">
      <c r="BQ1789" s="54"/>
    </row>
    <row r="1790" spans="69:69" x14ac:dyDescent="0.3">
      <c r="BQ1790" s="54"/>
    </row>
    <row r="1791" spans="69:69" x14ac:dyDescent="0.3">
      <c r="BQ1791" s="54"/>
    </row>
    <row r="1792" spans="69:69" x14ac:dyDescent="0.3">
      <c r="BQ1792" s="54"/>
    </row>
    <row r="1793" spans="69:69" x14ac:dyDescent="0.3">
      <c r="BQ1793" s="54"/>
    </row>
    <row r="1794" spans="69:69" x14ac:dyDescent="0.3">
      <c r="BQ1794" s="54"/>
    </row>
    <row r="1795" spans="69:69" x14ac:dyDescent="0.3">
      <c r="BQ1795" s="54"/>
    </row>
    <row r="1796" spans="69:69" x14ac:dyDescent="0.3">
      <c r="BQ1796" s="54"/>
    </row>
    <row r="1797" spans="69:69" x14ac:dyDescent="0.3">
      <c r="BQ1797" s="54"/>
    </row>
    <row r="1798" spans="69:69" x14ac:dyDescent="0.3">
      <c r="BQ1798" s="54"/>
    </row>
    <row r="1799" spans="69:69" x14ac:dyDescent="0.3">
      <c r="BQ1799" s="54"/>
    </row>
    <row r="1800" spans="69:69" x14ac:dyDescent="0.3">
      <c r="BQ1800" s="54"/>
    </row>
    <row r="1801" spans="69:69" x14ac:dyDescent="0.3">
      <c r="BQ1801" s="54"/>
    </row>
    <row r="1802" spans="69:69" x14ac:dyDescent="0.3">
      <c r="BQ1802" s="54"/>
    </row>
    <row r="1803" spans="69:69" x14ac:dyDescent="0.3">
      <c r="BQ1803" s="54"/>
    </row>
    <row r="1804" spans="69:69" x14ac:dyDescent="0.3">
      <c r="BQ1804" s="54"/>
    </row>
    <row r="1805" spans="69:69" x14ac:dyDescent="0.3">
      <c r="BQ1805" s="54"/>
    </row>
    <row r="1806" spans="69:69" x14ac:dyDescent="0.3">
      <c r="BQ1806" s="54"/>
    </row>
    <row r="1807" spans="69:69" x14ac:dyDescent="0.3">
      <c r="BQ1807" s="54"/>
    </row>
    <row r="1808" spans="69:69" x14ac:dyDescent="0.3">
      <c r="BQ1808" s="54"/>
    </row>
    <row r="1809" spans="69:69" x14ac:dyDescent="0.3">
      <c r="BQ1809" s="54"/>
    </row>
    <row r="1810" spans="69:69" x14ac:dyDescent="0.3">
      <c r="BQ1810" s="54"/>
    </row>
    <row r="1811" spans="69:69" x14ac:dyDescent="0.3">
      <c r="BQ1811" s="54"/>
    </row>
    <row r="1812" spans="69:69" x14ac:dyDescent="0.3">
      <c r="BQ1812" s="54"/>
    </row>
    <row r="1813" spans="69:69" x14ac:dyDescent="0.3">
      <c r="BQ1813" s="54"/>
    </row>
    <row r="1814" spans="69:69" x14ac:dyDescent="0.3">
      <c r="BQ1814" s="54"/>
    </row>
    <row r="1815" spans="69:69" x14ac:dyDescent="0.3">
      <c r="BQ1815" s="54"/>
    </row>
    <row r="1816" spans="69:69" x14ac:dyDescent="0.3">
      <c r="BQ1816" s="54"/>
    </row>
    <row r="1817" spans="69:69" x14ac:dyDescent="0.3">
      <c r="BQ1817" s="54"/>
    </row>
    <row r="1818" spans="69:69" x14ac:dyDescent="0.3">
      <c r="BQ1818" s="54"/>
    </row>
    <row r="1819" spans="69:69" x14ac:dyDescent="0.3">
      <c r="BQ1819" s="54"/>
    </row>
    <row r="1820" spans="69:69" x14ac:dyDescent="0.3">
      <c r="BQ1820" s="54"/>
    </row>
    <row r="1821" spans="69:69" x14ac:dyDescent="0.3">
      <c r="BQ1821" s="54"/>
    </row>
    <row r="1822" spans="69:69" x14ac:dyDescent="0.3">
      <c r="BQ1822" s="54"/>
    </row>
    <row r="1823" spans="69:69" x14ac:dyDescent="0.3">
      <c r="BQ1823" s="54"/>
    </row>
    <row r="1824" spans="69:69" x14ac:dyDescent="0.3">
      <c r="BQ1824" s="54"/>
    </row>
    <row r="1825" spans="69:69" x14ac:dyDescent="0.3">
      <c r="BQ1825" s="54"/>
    </row>
    <row r="1826" spans="69:69" x14ac:dyDescent="0.3">
      <c r="BQ1826" s="54"/>
    </row>
    <row r="1827" spans="69:69" x14ac:dyDescent="0.3">
      <c r="BQ1827" s="54"/>
    </row>
    <row r="1828" spans="69:69" x14ac:dyDescent="0.3">
      <c r="BQ1828" s="54"/>
    </row>
    <row r="1829" spans="69:69" x14ac:dyDescent="0.3">
      <c r="BQ1829" s="54"/>
    </row>
    <row r="1830" spans="69:69" x14ac:dyDescent="0.3">
      <c r="BQ1830" s="54"/>
    </row>
    <row r="1831" spans="69:69" x14ac:dyDescent="0.3">
      <c r="BQ1831" s="54"/>
    </row>
    <row r="1832" spans="69:69" x14ac:dyDescent="0.3">
      <c r="BQ1832" s="54"/>
    </row>
    <row r="1833" spans="69:69" x14ac:dyDescent="0.3">
      <c r="BQ1833" s="54"/>
    </row>
    <row r="1834" spans="69:69" x14ac:dyDescent="0.3">
      <c r="BQ1834" s="54"/>
    </row>
    <row r="1835" spans="69:69" x14ac:dyDescent="0.3">
      <c r="BQ1835" s="54"/>
    </row>
    <row r="1836" spans="69:69" x14ac:dyDescent="0.3">
      <c r="BQ1836" s="54"/>
    </row>
    <row r="1837" spans="69:69" x14ac:dyDescent="0.3">
      <c r="BQ1837" s="54"/>
    </row>
    <row r="1838" spans="69:69" x14ac:dyDescent="0.3">
      <c r="BQ1838" s="54"/>
    </row>
    <row r="1839" spans="69:69" x14ac:dyDescent="0.3">
      <c r="BQ1839" s="54"/>
    </row>
    <row r="1840" spans="69:69" x14ac:dyDescent="0.3">
      <c r="BQ1840" s="54"/>
    </row>
    <row r="1841" spans="69:69" x14ac:dyDescent="0.3">
      <c r="BQ1841" s="54"/>
    </row>
    <row r="1842" spans="69:69" x14ac:dyDescent="0.3">
      <c r="BQ1842" s="54"/>
    </row>
    <row r="1843" spans="69:69" x14ac:dyDescent="0.3">
      <c r="BQ1843" s="54"/>
    </row>
    <row r="1844" spans="69:69" x14ac:dyDescent="0.3">
      <c r="BQ1844" s="54"/>
    </row>
    <row r="1845" spans="69:69" x14ac:dyDescent="0.3">
      <c r="BQ1845" s="54"/>
    </row>
    <row r="1846" spans="69:69" x14ac:dyDescent="0.3">
      <c r="BQ1846" s="54"/>
    </row>
    <row r="1847" spans="69:69" x14ac:dyDescent="0.3">
      <c r="BQ1847" s="54"/>
    </row>
    <row r="1848" spans="69:69" x14ac:dyDescent="0.3">
      <c r="BQ1848" s="54"/>
    </row>
    <row r="1849" spans="69:69" x14ac:dyDescent="0.3">
      <c r="BQ1849" s="54"/>
    </row>
    <row r="1850" spans="69:69" x14ac:dyDescent="0.3">
      <c r="BQ1850" s="54"/>
    </row>
    <row r="1851" spans="69:69" x14ac:dyDescent="0.3">
      <c r="BQ1851" s="54"/>
    </row>
    <row r="1852" spans="69:69" x14ac:dyDescent="0.3">
      <c r="BQ1852" s="54"/>
    </row>
    <row r="1853" spans="69:69" x14ac:dyDescent="0.3">
      <c r="BQ1853" s="54"/>
    </row>
    <row r="1854" spans="69:69" x14ac:dyDescent="0.3">
      <c r="BQ1854" s="54"/>
    </row>
    <row r="1855" spans="69:69" x14ac:dyDescent="0.3">
      <c r="BQ1855" s="54"/>
    </row>
    <row r="1856" spans="69:69" x14ac:dyDescent="0.3">
      <c r="BQ1856" s="54"/>
    </row>
    <row r="1857" spans="69:69" x14ac:dyDescent="0.3">
      <c r="BQ1857" s="54"/>
    </row>
    <row r="1858" spans="69:69" x14ac:dyDescent="0.3">
      <c r="BQ1858" s="54"/>
    </row>
    <row r="1859" spans="69:69" x14ac:dyDescent="0.3">
      <c r="BQ1859" s="54"/>
    </row>
    <row r="1860" spans="69:69" x14ac:dyDescent="0.3">
      <c r="BQ1860" s="54"/>
    </row>
    <row r="1861" spans="69:69" x14ac:dyDescent="0.3">
      <c r="BQ1861" s="54"/>
    </row>
    <row r="1862" spans="69:69" x14ac:dyDescent="0.3">
      <c r="BQ1862" s="54"/>
    </row>
    <row r="1863" spans="69:69" x14ac:dyDescent="0.3">
      <c r="BQ1863" s="54"/>
    </row>
    <row r="1864" spans="69:69" x14ac:dyDescent="0.3">
      <c r="BQ1864" s="54"/>
    </row>
    <row r="1865" spans="69:69" x14ac:dyDescent="0.3">
      <c r="BQ1865" s="54"/>
    </row>
    <row r="1866" spans="69:69" x14ac:dyDescent="0.3">
      <c r="BQ1866" s="54"/>
    </row>
    <row r="1867" spans="69:69" x14ac:dyDescent="0.3">
      <c r="BQ1867" s="54"/>
    </row>
    <row r="1868" spans="69:69" x14ac:dyDescent="0.3">
      <c r="BQ1868" s="54"/>
    </row>
    <row r="1869" spans="69:69" x14ac:dyDescent="0.3">
      <c r="BQ1869" s="54"/>
    </row>
    <row r="1870" spans="69:69" x14ac:dyDescent="0.3">
      <c r="BQ1870" s="54"/>
    </row>
    <row r="1871" spans="69:69" x14ac:dyDescent="0.3">
      <c r="BQ1871" s="54"/>
    </row>
    <row r="1872" spans="69:69" x14ac:dyDescent="0.3">
      <c r="BQ1872" s="54"/>
    </row>
    <row r="1873" spans="69:69" x14ac:dyDescent="0.3">
      <c r="BQ1873" s="54"/>
    </row>
    <row r="1874" spans="69:69" x14ac:dyDescent="0.3">
      <c r="BQ1874" s="54"/>
    </row>
    <row r="1875" spans="69:69" x14ac:dyDescent="0.3">
      <c r="BQ1875" s="54"/>
    </row>
    <row r="1876" spans="69:69" x14ac:dyDescent="0.3">
      <c r="BQ1876" s="54"/>
    </row>
    <row r="1877" spans="69:69" x14ac:dyDescent="0.3">
      <c r="BQ1877" s="54"/>
    </row>
    <row r="1878" spans="69:69" x14ac:dyDescent="0.3">
      <c r="BQ1878" s="54"/>
    </row>
    <row r="1879" spans="69:69" x14ac:dyDescent="0.3">
      <c r="BQ1879" s="54"/>
    </row>
    <row r="1880" spans="69:69" x14ac:dyDescent="0.3">
      <c r="BQ1880" s="54"/>
    </row>
    <row r="1881" spans="69:69" x14ac:dyDescent="0.3">
      <c r="BQ1881" s="54"/>
    </row>
    <row r="1882" spans="69:69" x14ac:dyDescent="0.3">
      <c r="BQ1882" s="54"/>
    </row>
    <row r="1883" spans="69:69" x14ac:dyDescent="0.3">
      <c r="BQ1883" s="54"/>
    </row>
    <row r="1884" spans="69:69" x14ac:dyDescent="0.3">
      <c r="BQ1884" s="54"/>
    </row>
    <row r="1885" spans="69:69" x14ac:dyDescent="0.3">
      <c r="BQ1885" s="54"/>
    </row>
    <row r="1886" spans="69:69" x14ac:dyDescent="0.3">
      <c r="BQ1886" s="54"/>
    </row>
    <row r="1887" spans="69:69" x14ac:dyDescent="0.3">
      <c r="BQ1887" s="54"/>
    </row>
    <row r="1888" spans="69:69" x14ac:dyDescent="0.3">
      <c r="BQ1888" s="54"/>
    </row>
    <row r="1889" spans="69:69" x14ac:dyDescent="0.3">
      <c r="BQ1889" s="54"/>
    </row>
    <row r="1890" spans="69:69" x14ac:dyDescent="0.3">
      <c r="BQ1890" s="54"/>
    </row>
    <row r="1891" spans="69:69" x14ac:dyDescent="0.3">
      <c r="BQ1891" s="54"/>
    </row>
    <row r="1892" spans="69:69" x14ac:dyDescent="0.3">
      <c r="BQ1892" s="54"/>
    </row>
    <row r="1893" spans="69:69" x14ac:dyDescent="0.3">
      <c r="BQ1893" s="54"/>
    </row>
    <row r="1894" spans="69:69" x14ac:dyDescent="0.3">
      <c r="BQ1894" s="54"/>
    </row>
    <row r="1895" spans="69:69" x14ac:dyDescent="0.3">
      <c r="BQ1895" s="54"/>
    </row>
    <row r="1896" spans="69:69" x14ac:dyDescent="0.3">
      <c r="BQ1896" s="54"/>
    </row>
    <row r="1897" spans="69:69" x14ac:dyDescent="0.3">
      <c r="BQ1897" s="54"/>
    </row>
    <row r="1898" spans="69:69" x14ac:dyDescent="0.3">
      <c r="BQ1898" s="54"/>
    </row>
    <row r="1899" spans="69:69" x14ac:dyDescent="0.3">
      <c r="BQ1899" s="54"/>
    </row>
    <row r="1900" spans="69:69" x14ac:dyDescent="0.3">
      <c r="BQ1900" s="54"/>
    </row>
    <row r="1901" spans="69:69" x14ac:dyDescent="0.3">
      <c r="BQ1901" s="54"/>
    </row>
    <row r="1902" spans="69:69" x14ac:dyDescent="0.3">
      <c r="BQ1902" s="54"/>
    </row>
    <row r="1903" spans="69:69" x14ac:dyDescent="0.3">
      <c r="BQ1903" s="54"/>
    </row>
    <row r="1904" spans="69:69" x14ac:dyDescent="0.3">
      <c r="BQ1904" s="54"/>
    </row>
    <row r="1905" spans="69:69" x14ac:dyDescent="0.3">
      <c r="BQ1905" s="54"/>
    </row>
    <row r="1906" spans="69:69" x14ac:dyDescent="0.3">
      <c r="BQ1906" s="54"/>
    </row>
    <row r="1907" spans="69:69" x14ac:dyDescent="0.3">
      <c r="BQ1907" s="54"/>
    </row>
    <row r="1908" spans="69:69" x14ac:dyDescent="0.3">
      <c r="BQ1908" s="54"/>
    </row>
    <row r="1909" spans="69:69" x14ac:dyDescent="0.3">
      <c r="BQ1909" s="54"/>
    </row>
    <row r="1910" spans="69:69" x14ac:dyDescent="0.3">
      <c r="BQ1910" s="54"/>
    </row>
    <row r="1911" spans="69:69" x14ac:dyDescent="0.3">
      <c r="BQ1911" s="54"/>
    </row>
    <row r="1912" spans="69:69" x14ac:dyDescent="0.3">
      <c r="BQ1912" s="54"/>
    </row>
    <row r="1913" spans="69:69" x14ac:dyDescent="0.3">
      <c r="BQ1913" s="54"/>
    </row>
    <row r="1914" spans="69:69" x14ac:dyDescent="0.3">
      <c r="BQ1914" s="54"/>
    </row>
    <row r="1915" spans="69:69" x14ac:dyDescent="0.3">
      <c r="BQ1915" s="54"/>
    </row>
    <row r="1916" spans="69:69" x14ac:dyDescent="0.3">
      <c r="BQ1916" s="54"/>
    </row>
    <row r="1917" spans="69:69" x14ac:dyDescent="0.3">
      <c r="BQ1917" s="54"/>
    </row>
    <row r="1918" spans="69:69" x14ac:dyDescent="0.3">
      <c r="BQ1918" s="54"/>
    </row>
    <row r="1919" spans="69:69" x14ac:dyDescent="0.3">
      <c r="BQ1919" s="54"/>
    </row>
    <row r="1920" spans="69:69" x14ac:dyDescent="0.3">
      <c r="BQ1920" s="54"/>
    </row>
    <row r="1921" spans="69:69" x14ac:dyDescent="0.3">
      <c r="BQ1921" s="54"/>
    </row>
    <row r="1922" spans="69:69" x14ac:dyDescent="0.3">
      <c r="BQ1922" s="54"/>
    </row>
    <row r="1923" spans="69:69" x14ac:dyDescent="0.3">
      <c r="BQ1923" s="54"/>
    </row>
    <row r="1924" spans="69:69" x14ac:dyDescent="0.3">
      <c r="BQ1924" s="54"/>
    </row>
    <row r="1925" spans="69:69" x14ac:dyDescent="0.3">
      <c r="BQ1925" s="54"/>
    </row>
    <row r="1926" spans="69:69" x14ac:dyDescent="0.3">
      <c r="BQ1926" s="54"/>
    </row>
    <row r="1927" spans="69:69" x14ac:dyDescent="0.3">
      <c r="BQ1927" s="54"/>
    </row>
    <row r="1928" spans="69:69" x14ac:dyDescent="0.3">
      <c r="BQ1928" s="54"/>
    </row>
    <row r="1929" spans="69:69" x14ac:dyDescent="0.3">
      <c r="BQ1929" s="54"/>
    </row>
    <row r="1930" spans="69:69" x14ac:dyDescent="0.3">
      <c r="BQ1930" s="54"/>
    </row>
    <row r="1931" spans="69:69" x14ac:dyDescent="0.3">
      <c r="BQ1931" s="54"/>
    </row>
    <row r="1932" spans="69:69" x14ac:dyDescent="0.3">
      <c r="BQ1932" s="54"/>
    </row>
    <row r="1933" spans="69:69" x14ac:dyDescent="0.3">
      <c r="BQ1933" s="54"/>
    </row>
    <row r="1934" spans="69:69" x14ac:dyDescent="0.3">
      <c r="BQ1934" s="54"/>
    </row>
    <row r="1935" spans="69:69" x14ac:dyDescent="0.3">
      <c r="BQ1935" s="54"/>
    </row>
    <row r="1936" spans="69:69" x14ac:dyDescent="0.3">
      <c r="BQ1936" s="54"/>
    </row>
    <row r="1937" spans="69:69" x14ac:dyDescent="0.3">
      <c r="BQ1937" s="54"/>
    </row>
    <row r="1938" spans="69:69" x14ac:dyDescent="0.3">
      <c r="BQ1938" s="54"/>
    </row>
    <row r="1939" spans="69:69" x14ac:dyDescent="0.3">
      <c r="BQ1939" s="54"/>
    </row>
    <row r="1940" spans="69:69" x14ac:dyDescent="0.3">
      <c r="BQ1940" s="54"/>
    </row>
    <row r="1941" spans="69:69" x14ac:dyDescent="0.3">
      <c r="BQ1941" s="54"/>
    </row>
    <row r="1942" spans="69:69" x14ac:dyDescent="0.3">
      <c r="BQ1942" s="54"/>
    </row>
    <row r="1943" spans="69:69" x14ac:dyDescent="0.3">
      <c r="BQ1943" s="54"/>
    </row>
    <row r="1944" spans="69:69" x14ac:dyDescent="0.3">
      <c r="BQ1944" s="54"/>
    </row>
    <row r="1945" spans="69:69" x14ac:dyDescent="0.3">
      <c r="BQ1945" s="54"/>
    </row>
    <row r="1946" spans="69:69" x14ac:dyDescent="0.3">
      <c r="BQ1946" s="54"/>
    </row>
    <row r="1947" spans="69:69" x14ac:dyDescent="0.3">
      <c r="BQ1947" s="54"/>
    </row>
    <row r="1948" spans="69:69" x14ac:dyDescent="0.3">
      <c r="BQ1948" s="54"/>
    </row>
    <row r="1949" spans="69:69" x14ac:dyDescent="0.3">
      <c r="BQ1949" s="54"/>
    </row>
    <row r="1950" spans="69:69" x14ac:dyDescent="0.3">
      <c r="BQ1950" s="54"/>
    </row>
    <row r="1951" spans="69:69" x14ac:dyDescent="0.3">
      <c r="BQ1951" s="54"/>
    </row>
    <row r="1952" spans="69:69" x14ac:dyDescent="0.3">
      <c r="BQ1952" s="54"/>
    </row>
    <row r="1953" spans="69:69" x14ac:dyDescent="0.3">
      <c r="BQ1953" s="54"/>
    </row>
    <row r="1954" spans="69:69" x14ac:dyDescent="0.3">
      <c r="BQ1954" s="54"/>
    </row>
    <row r="1955" spans="69:69" x14ac:dyDescent="0.3">
      <c r="BQ1955" s="54"/>
    </row>
    <row r="1956" spans="69:69" x14ac:dyDescent="0.3">
      <c r="BQ1956" s="54"/>
    </row>
    <row r="1957" spans="69:69" x14ac:dyDescent="0.3">
      <c r="BQ1957" s="54"/>
    </row>
    <row r="1958" spans="69:69" x14ac:dyDescent="0.3">
      <c r="BQ1958" s="54"/>
    </row>
    <row r="1959" spans="69:69" x14ac:dyDescent="0.3">
      <c r="BQ1959" s="54"/>
    </row>
    <row r="1960" spans="69:69" x14ac:dyDescent="0.3">
      <c r="BQ1960" s="54"/>
    </row>
    <row r="1961" spans="69:69" x14ac:dyDescent="0.3">
      <c r="BQ1961" s="54"/>
    </row>
    <row r="1962" spans="69:69" x14ac:dyDescent="0.3">
      <c r="BQ1962" s="54"/>
    </row>
    <row r="1963" spans="69:69" x14ac:dyDescent="0.3">
      <c r="BQ1963" s="54"/>
    </row>
    <row r="1964" spans="69:69" x14ac:dyDescent="0.3">
      <c r="BQ1964" s="54"/>
    </row>
    <row r="1965" spans="69:69" x14ac:dyDescent="0.3">
      <c r="BQ1965" s="54"/>
    </row>
    <row r="1966" spans="69:69" x14ac:dyDescent="0.3">
      <c r="BQ1966" s="54"/>
    </row>
    <row r="1967" spans="69:69" x14ac:dyDescent="0.3">
      <c r="BQ1967" s="54"/>
    </row>
    <row r="1968" spans="69:69" x14ac:dyDescent="0.3">
      <c r="BQ1968" s="54"/>
    </row>
    <row r="1969" spans="69:69" x14ac:dyDescent="0.3">
      <c r="BQ1969" s="54"/>
    </row>
    <row r="1970" spans="69:69" x14ac:dyDescent="0.3">
      <c r="BQ1970" s="54"/>
    </row>
    <row r="1971" spans="69:69" x14ac:dyDescent="0.3">
      <c r="BQ1971" s="54"/>
    </row>
    <row r="1972" spans="69:69" x14ac:dyDescent="0.3">
      <c r="BQ1972" s="54"/>
    </row>
    <row r="1973" spans="69:69" x14ac:dyDescent="0.3">
      <c r="BQ1973" s="54"/>
    </row>
    <row r="1974" spans="69:69" x14ac:dyDescent="0.3">
      <c r="BQ1974" s="54"/>
    </row>
    <row r="1975" spans="69:69" x14ac:dyDescent="0.3">
      <c r="BQ1975" s="54"/>
    </row>
    <row r="1976" spans="69:69" x14ac:dyDescent="0.3">
      <c r="BQ1976" s="54"/>
    </row>
    <row r="1977" spans="69:69" x14ac:dyDescent="0.3">
      <c r="BQ1977" s="54"/>
    </row>
    <row r="1978" spans="69:69" x14ac:dyDescent="0.3">
      <c r="BQ1978" s="54"/>
    </row>
    <row r="1979" spans="69:69" x14ac:dyDescent="0.3">
      <c r="BQ1979" s="54"/>
    </row>
    <row r="1980" spans="69:69" x14ac:dyDescent="0.3">
      <c r="BQ1980" s="54"/>
    </row>
    <row r="1981" spans="69:69" x14ac:dyDescent="0.3">
      <c r="BQ1981" s="54"/>
    </row>
    <row r="1982" spans="69:69" x14ac:dyDescent="0.3">
      <c r="BQ1982" s="54"/>
    </row>
    <row r="1983" spans="69:69" x14ac:dyDescent="0.3">
      <c r="BQ1983" s="54"/>
    </row>
    <row r="1984" spans="69:69" x14ac:dyDescent="0.3">
      <c r="BQ1984" s="54"/>
    </row>
    <row r="1985" spans="69:69" x14ac:dyDescent="0.3">
      <c r="BQ1985" s="54"/>
    </row>
    <row r="1986" spans="69:69" x14ac:dyDescent="0.3">
      <c r="BQ1986" s="54"/>
    </row>
    <row r="1987" spans="69:69" x14ac:dyDescent="0.3">
      <c r="BQ1987" s="54"/>
    </row>
    <row r="1988" spans="69:69" x14ac:dyDescent="0.3">
      <c r="BQ1988" s="54"/>
    </row>
    <row r="1989" spans="69:69" x14ac:dyDescent="0.3">
      <c r="BQ1989" s="54"/>
    </row>
    <row r="1990" spans="69:69" x14ac:dyDescent="0.3">
      <c r="BQ1990" s="54"/>
    </row>
    <row r="1991" spans="69:69" x14ac:dyDescent="0.3">
      <c r="BQ1991" s="54"/>
    </row>
    <row r="1992" spans="69:69" x14ac:dyDescent="0.3">
      <c r="BQ1992" s="54"/>
    </row>
    <row r="1993" spans="69:69" x14ac:dyDescent="0.3">
      <c r="BQ1993" s="54"/>
    </row>
    <row r="1994" spans="69:69" x14ac:dyDescent="0.3">
      <c r="BQ1994" s="54"/>
    </row>
    <row r="1995" spans="69:69" x14ac:dyDescent="0.3">
      <c r="BQ1995" s="54"/>
    </row>
    <row r="1996" spans="69:69" x14ac:dyDescent="0.3">
      <c r="BQ1996" s="54"/>
    </row>
    <row r="1997" spans="69:69" x14ac:dyDescent="0.3">
      <c r="BQ1997" s="54"/>
    </row>
    <row r="1998" spans="69:69" x14ac:dyDescent="0.3">
      <c r="BQ1998" s="54"/>
    </row>
    <row r="1999" spans="69:69" x14ac:dyDescent="0.3">
      <c r="BQ1999" s="54"/>
    </row>
    <row r="2000" spans="69:69" x14ac:dyDescent="0.3">
      <c r="BQ2000" s="54"/>
    </row>
    <row r="2001" spans="69:69" x14ac:dyDescent="0.3">
      <c r="BQ2001" s="54"/>
    </row>
    <row r="2002" spans="69:69" x14ac:dyDescent="0.3">
      <c r="BQ2002" s="54"/>
    </row>
    <row r="2003" spans="69:69" x14ac:dyDescent="0.3">
      <c r="BQ2003" s="54"/>
    </row>
    <row r="2004" spans="69:69" x14ac:dyDescent="0.3">
      <c r="BQ2004" s="54"/>
    </row>
    <row r="2005" spans="69:69" x14ac:dyDescent="0.3">
      <c r="BQ2005" s="54"/>
    </row>
    <row r="2006" spans="69:69" x14ac:dyDescent="0.3">
      <c r="BQ2006" s="54"/>
    </row>
    <row r="2007" spans="69:69" x14ac:dyDescent="0.3">
      <c r="BQ2007" s="54"/>
    </row>
    <row r="2008" spans="69:69" x14ac:dyDescent="0.3">
      <c r="BQ2008" s="54"/>
    </row>
    <row r="2009" spans="69:69" x14ac:dyDescent="0.3">
      <c r="BQ2009" s="54"/>
    </row>
    <row r="2010" spans="69:69" x14ac:dyDescent="0.3">
      <c r="BQ2010" s="54"/>
    </row>
    <row r="2011" spans="69:69" x14ac:dyDescent="0.3">
      <c r="BQ2011" s="54"/>
    </row>
    <row r="2012" spans="69:69" x14ac:dyDescent="0.3">
      <c r="BQ2012" s="54"/>
    </row>
    <row r="2013" spans="69:69" x14ac:dyDescent="0.3">
      <c r="BQ2013" s="54"/>
    </row>
    <row r="2014" spans="69:69" x14ac:dyDescent="0.3">
      <c r="BQ2014" s="54"/>
    </row>
    <row r="2015" spans="69:69" x14ac:dyDescent="0.3">
      <c r="BQ2015" s="54"/>
    </row>
    <row r="2016" spans="69:69" x14ac:dyDescent="0.3">
      <c r="BQ2016" s="54"/>
    </row>
    <row r="2017" spans="69:69" x14ac:dyDescent="0.3">
      <c r="BQ2017" s="54"/>
    </row>
    <row r="2018" spans="69:69" x14ac:dyDescent="0.3">
      <c r="BQ2018" s="54"/>
    </row>
    <row r="2019" spans="69:69" x14ac:dyDescent="0.3">
      <c r="BQ2019" s="54"/>
    </row>
    <row r="2020" spans="69:69" x14ac:dyDescent="0.3">
      <c r="BQ2020" s="54"/>
    </row>
    <row r="2021" spans="69:69" x14ac:dyDescent="0.3">
      <c r="BQ2021" s="54"/>
    </row>
    <row r="2022" spans="69:69" x14ac:dyDescent="0.3">
      <c r="BQ2022" s="54"/>
    </row>
    <row r="2023" spans="69:69" x14ac:dyDescent="0.3">
      <c r="BQ2023" s="54"/>
    </row>
    <row r="2024" spans="69:69" x14ac:dyDescent="0.3">
      <c r="BQ2024" s="54"/>
    </row>
    <row r="2025" spans="69:69" x14ac:dyDescent="0.3">
      <c r="BQ2025" s="54"/>
    </row>
    <row r="2026" spans="69:69" x14ac:dyDescent="0.3">
      <c r="BQ2026" s="54"/>
    </row>
    <row r="2027" spans="69:69" x14ac:dyDescent="0.3">
      <c r="BQ2027" s="54"/>
    </row>
    <row r="2028" spans="69:69" x14ac:dyDescent="0.3">
      <c r="BQ2028" s="54"/>
    </row>
    <row r="2029" spans="69:69" x14ac:dyDescent="0.3">
      <c r="BQ2029" s="54"/>
    </row>
    <row r="2030" spans="69:69" x14ac:dyDescent="0.3">
      <c r="BQ2030" s="54"/>
    </row>
    <row r="2031" spans="69:69" x14ac:dyDescent="0.3">
      <c r="BQ2031" s="54"/>
    </row>
    <row r="2032" spans="69:69" x14ac:dyDescent="0.3">
      <c r="BQ2032" s="54"/>
    </row>
    <row r="2033" spans="69:69" x14ac:dyDescent="0.3">
      <c r="BQ2033" s="54"/>
    </row>
    <row r="2034" spans="69:69" x14ac:dyDescent="0.3">
      <c r="BQ2034" s="54"/>
    </row>
    <row r="2035" spans="69:69" x14ac:dyDescent="0.3">
      <c r="BQ2035" s="54"/>
    </row>
    <row r="2036" spans="69:69" x14ac:dyDescent="0.3">
      <c r="BQ2036" s="54"/>
    </row>
    <row r="2037" spans="69:69" x14ac:dyDescent="0.3">
      <c r="BQ2037" s="54"/>
    </row>
    <row r="2038" spans="69:69" x14ac:dyDescent="0.3">
      <c r="BQ2038" s="54"/>
    </row>
    <row r="2039" spans="69:69" x14ac:dyDescent="0.3">
      <c r="BQ2039" s="54"/>
    </row>
    <row r="2040" spans="69:69" x14ac:dyDescent="0.3">
      <c r="BQ2040" s="54"/>
    </row>
    <row r="2041" spans="69:69" x14ac:dyDescent="0.3">
      <c r="BQ2041" s="54"/>
    </row>
    <row r="2042" spans="69:69" x14ac:dyDescent="0.3">
      <c r="BQ2042" s="54"/>
    </row>
    <row r="2043" spans="69:69" x14ac:dyDescent="0.3">
      <c r="BQ2043" s="54"/>
    </row>
    <row r="2044" spans="69:69" x14ac:dyDescent="0.3">
      <c r="BQ2044" s="54"/>
    </row>
    <row r="2045" spans="69:69" x14ac:dyDescent="0.3">
      <c r="BQ2045" s="54"/>
    </row>
    <row r="2046" spans="69:69" x14ac:dyDescent="0.3">
      <c r="BQ2046" s="54"/>
    </row>
    <row r="2047" spans="69:69" x14ac:dyDescent="0.3">
      <c r="BQ2047" s="54"/>
    </row>
    <row r="2048" spans="69:69" x14ac:dyDescent="0.3">
      <c r="BQ2048" s="54"/>
    </row>
    <row r="2049" spans="69:69" x14ac:dyDescent="0.3">
      <c r="BQ2049" s="54"/>
    </row>
    <row r="2050" spans="69:69" x14ac:dyDescent="0.3">
      <c r="BQ2050" s="54"/>
    </row>
    <row r="2051" spans="69:69" x14ac:dyDescent="0.3">
      <c r="BQ2051" s="54"/>
    </row>
    <row r="2052" spans="69:69" x14ac:dyDescent="0.3">
      <c r="BQ2052" s="54"/>
    </row>
    <row r="2053" spans="69:69" x14ac:dyDescent="0.3">
      <c r="BQ2053" s="54"/>
    </row>
    <row r="2054" spans="69:69" x14ac:dyDescent="0.3">
      <c r="BQ2054" s="54"/>
    </row>
    <row r="2055" spans="69:69" x14ac:dyDescent="0.3">
      <c r="BQ2055" s="54"/>
    </row>
    <row r="2056" spans="69:69" x14ac:dyDescent="0.3">
      <c r="BQ2056" s="54"/>
    </row>
    <row r="2057" spans="69:69" x14ac:dyDescent="0.3">
      <c r="BQ2057" s="54"/>
    </row>
    <row r="2058" spans="69:69" x14ac:dyDescent="0.3">
      <c r="BQ2058" s="54"/>
    </row>
    <row r="2059" spans="69:69" x14ac:dyDescent="0.3">
      <c r="BQ2059" s="54"/>
    </row>
    <row r="2060" spans="69:69" x14ac:dyDescent="0.3">
      <c r="BQ2060" s="54"/>
    </row>
    <row r="2061" spans="69:69" x14ac:dyDescent="0.3">
      <c r="BQ2061" s="54"/>
    </row>
    <row r="2062" spans="69:69" x14ac:dyDescent="0.3">
      <c r="BQ2062" s="54"/>
    </row>
    <row r="2063" spans="69:69" x14ac:dyDescent="0.3">
      <c r="BQ2063" s="54"/>
    </row>
    <row r="2064" spans="69:69" x14ac:dyDescent="0.3">
      <c r="BQ2064" s="54"/>
    </row>
    <row r="2065" spans="69:69" x14ac:dyDescent="0.3">
      <c r="BQ2065" s="54"/>
    </row>
    <row r="2066" spans="69:69" x14ac:dyDescent="0.3">
      <c r="BQ2066" s="54"/>
    </row>
    <row r="2067" spans="69:69" x14ac:dyDescent="0.3">
      <c r="BQ2067" s="54"/>
    </row>
    <row r="2068" spans="69:69" x14ac:dyDescent="0.3">
      <c r="BQ2068" s="54"/>
    </row>
    <row r="2069" spans="69:69" x14ac:dyDescent="0.3">
      <c r="BQ2069" s="54"/>
    </row>
    <row r="2070" spans="69:69" x14ac:dyDescent="0.3">
      <c r="BQ2070" s="54"/>
    </row>
    <row r="2071" spans="69:69" x14ac:dyDescent="0.3">
      <c r="BQ2071" s="54"/>
    </row>
    <row r="2072" spans="69:69" x14ac:dyDescent="0.3">
      <c r="BQ2072" s="54"/>
    </row>
    <row r="2073" spans="69:69" x14ac:dyDescent="0.3">
      <c r="BQ2073" s="54"/>
    </row>
    <row r="2074" spans="69:69" x14ac:dyDescent="0.3">
      <c r="BQ2074" s="54"/>
    </row>
    <row r="2075" spans="69:69" x14ac:dyDescent="0.3">
      <c r="BQ2075" s="54"/>
    </row>
    <row r="2076" spans="69:69" x14ac:dyDescent="0.3">
      <c r="BQ2076" s="54"/>
    </row>
    <row r="2077" spans="69:69" x14ac:dyDescent="0.3">
      <c r="BQ2077" s="54"/>
    </row>
    <row r="2078" spans="69:69" x14ac:dyDescent="0.3">
      <c r="BQ2078" s="54"/>
    </row>
    <row r="2079" spans="69:69" x14ac:dyDescent="0.3">
      <c r="BQ2079" s="54"/>
    </row>
    <row r="2080" spans="69:69" x14ac:dyDescent="0.3">
      <c r="BQ2080" s="54"/>
    </row>
    <row r="2081" spans="69:69" x14ac:dyDescent="0.3">
      <c r="BQ2081" s="54"/>
    </row>
    <row r="2082" spans="69:69" x14ac:dyDescent="0.3">
      <c r="BQ2082" s="54"/>
    </row>
    <row r="2083" spans="69:69" x14ac:dyDescent="0.3">
      <c r="BQ2083" s="54"/>
    </row>
    <row r="2084" spans="69:69" x14ac:dyDescent="0.3">
      <c r="BQ2084" s="54"/>
    </row>
    <row r="2085" spans="69:69" x14ac:dyDescent="0.3">
      <c r="BQ2085" s="54"/>
    </row>
    <row r="2086" spans="69:69" x14ac:dyDescent="0.3">
      <c r="BQ2086" s="54"/>
    </row>
    <row r="2087" spans="69:69" x14ac:dyDescent="0.3">
      <c r="BQ2087" s="54"/>
    </row>
    <row r="2088" spans="69:69" x14ac:dyDescent="0.3">
      <c r="BQ2088" s="54"/>
    </row>
    <row r="2089" spans="69:69" x14ac:dyDescent="0.3">
      <c r="BQ2089" s="54"/>
    </row>
    <row r="2090" spans="69:69" x14ac:dyDescent="0.3">
      <c r="BQ2090" s="54"/>
    </row>
    <row r="2091" spans="69:69" x14ac:dyDescent="0.3">
      <c r="BQ2091" s="54"/>
    </row>
    <row r="2092" spans="69:69" x14ac:dyDescent="0.3">
      <c r="BQ2092" s="54"/>
    </row>
    <row r="2093" spans="69:69" x14ac:dyDescent="0.3">
      <c r="BQ2093" s="54"/>
    </row>
    <row r="2094" spans="69:69" x14ac:dyDescent="0.3">
      <c r="BQ2094" s="54"/>
    </row>
    <row r="2095" spans="69:69" x14ac:dyDescent="0.3">
      <c r="BQ2095" s="54"/>
    </row>
    <row r="2096" spans="69:69" x14ac:dyDescent="0.3">
      <c r="BQ2096" s="54"/>
    </row>
    <row r="2097" spans="69:69" x14ac:dyDescent="0.3">
      <c r="BQ2097" s="54"/>
    </row>
    <row r="2098" spans="69:69" x14ac:dyDescent="0.3">
      <c r="BQ2098" s="54"/>
    </row>
    <row r="2099" spans="69:69" x14ac:dyDescent="0.3">
      <c r="BQ2099" s="54"/>
    </row>
    <row r="2100" spans="69:69" x14ac:dyDescent="0.3">
      <c r="BQ2100" s="54"/>
    </row>
    <row r="2101" spans="69:69" x14ac:dyDescent="0.3">
      <c r="BQ2101" s="54"/>
    </row>
    <row r="2102" spans="69:69" x14ac:dyDescent="0.3">
      <c r="BQ2102" s="54"/>
    </row>
    <row r="2103" spans="69:69" x14ac:dyDescent="0.3">
      <c r="BQ2103" s="54"/>
    </row>
    <row r="2104" spans="69:69" x14ac:dyDescent="0.3">
      <c r="BQ2104" s="54"/>
    </row>
    <row r="2105" spans="69:69" x14ac:dyDescent="0.3">
      <c r="BQ2105" s="54"/>
    </row>
    <row r="2106" spans="69:69" x14ac:dyDescent="0.3">
      <c r="BQ2106" s="54"/>
    </row>
    <row r="2107" spans="69:69" x14ac:dyDescent="0.3">
      <c r="BQ2107" s="54"/>
    </row>
    <row r="2108" spans="69:69" x14ac:dyDescent="0.3">
      <c r="BQ2108" s="54"/>
    </row>
    <row r="2109" spans="69:69" x14ac:dyDescent="0.3">
      <c r="BQ2109" s="54"/>
    </row>
    <row r="2110" spans="69:69" x14ac:dyDescent="0.3">
      <c r="BQ2110" s="54"/>
    </row>
    <row r="2111" spans="69:69" x14ac:dyDescent="0.3">
      <c r="BQ2111" s="54"/>
    </row>
    <row r="2112" spans="69:69" x14ac:dyDescent="0.3">
      <c r="BQ2112" s="54"/>
    </row>
    <row r="2113" spans="69:69" x14ac:dyDescent="0.3">
      <c r="BQ2113" s="54"/>
    </row>
    <row r="2114" spans="69:69" x14ac:dyDescent="0.3">
      <c r="BQ2114" s="54"/>
    </row>
    <row r="2115" spans="69:69" x14ac:dyDescent="0.3">
      <c r="BQ2115" s="54"/>
    </row>
    <row r="2116" spans="69:69" x14ac:dyDescent="0.3">
      <c r="BQ2116" s="54"/>
    </row>
    <row r="2117" spans="69:69" x14ac:dyDescent="0.3">
      <c r="BQ2117" s="54"/>
    </row>
    <row r="2118" spans="69:69" x14ac:dyDescent="0.3">
      <c r="BQ2118" s="54"/>
    </row>
    <row r="2119" spans="69:69" x14ac:dyDescent="0.3">
      <c r="BQ2119" s="54"/>
    </row>
    <row r="2120" spans="69:69" x14ac:dyDescent="0.3">
      <c r="BQ2120" s="54"/>
    </row>
    <row r="2121" spans="69:69" x14ac:dyDescent="0.3">
      <c r="BQ2121" s="54"/>
    </row>
    <row r="2122" spans="69:69" x14ac:dyDescent="0.3">
      <c r="BQ2122" s="54"/>
    </row>
    <row r="2123" spans="69:69" x14ac:dyDescent="0.3">
      <c r="BQ2123" s="54"/>
    </row>
    <row r="2124" spans="69:69" x14ac:dyDescent="0.3">
      <c r="BQ2124" s="54"/>
    </row>
    <row r="2125" spans="69:69" x14ac:dyDescent="0.3">
      <c r="BQ2125" s="54"/>
    </row>
    <row r="2126" spans="69:69" x14ac:dyDescent="0.3">
      <c r="BQ2126" s="54"/>
    </row>
    <row r="2127" spans="69:69" x14ac:dyDescent="0.3">
      <c r="BQ2127" s="54"/>
    </row>
    <row r="2128" spans="69:69" x14ac:dyDescent="0.3">
      <c r="BQ2128" s="54"/>
    </row>
    <row r="2129" spans="69:69" x14ac:dyDescent="0.3">
      <c r="BQ2129" s="54"/>
    </row>
    <row r="2130" spans="69:69" x14ac:dyDescent="0.3">
      <c r="BQ2130" s="54"/>
    </row>
    <row r="2131" spans="69:69" x14ac:dyDescent="0.3">
      <c r="BQ2131" s="54"/>
    </row>
    <row r="2132" spans="69:69" x14ac:dyDescent="0.3">
      <c r="BQ2132" s="54"/>
    </row>
    <row r="2133" spans="69:69" x14ac:dyDescent="0.3">
      <c r="BQ2133" s="54"/>
    </row>
    <row r="2134" spans="69:69" x14ac:dyDescent="0.3">
      <c r="BQ2134" s="54"/>
    </row>
    <row r="2135" spans="69:69" x14ac:dyDescent="0.3">
      <c r="BQ2135" s="54"/>
    </row>
    <row r="2136" spans="69:69" x14ac:dyDescent="0.3">
      <c r="BQ2136" s="54"/>
    </row>
    <row r="2137" spans="69:69" x14ac:dyDescent="0.3">
      <c r="BQ2137" s="54"/>
    </row>
    <row r="2138" spans="69:69" x14ac:dyDescent="0.3">
      <c r="BQ2138" s="54"/>
    </row>
    <row r="2139" spans="69:69" x14ac:dyDescent="0.3">
      <c r="BQ2139" s="54"/>
    </row>
    <row r="2140" spans="69:69" x14ac:dyDescent="0.3">
      <c r="BQ2140" s="54"/>
    </row>
    <row r="2141" spans="69:69" x14ac:dyDescent="0.3">
      <c r="BQ2141" s="54"/>
    </row>
    <row r="2142" spans="69:69" x14ac:dyDescent="0.3">
      <c r="BQ2142" s="54"/>
    </row>
    <row r="2143" spans="69:69" x14ac:dyDescent="0.3">
      <c r="BQ2143" s="54"/>
    </row>
    <row r="2144" spans="69:69" x14ac:dyDescent="0.3">
      <c r="BQ2144" s="54"/>
    </row>
    <row r="2145" spans="69:69" x14ac:dyDescent="0.3">
      <c r="BQ2145" s="54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175260</xdr:colOff>
                <xdr:row>0</xdr:row>
                <xdr:rowOff>137160</xdr:rowOff>
              </from>
              <to>
                <xdr:col>15</xdr:col>
                <xdr:colOff>83820</xdr:colOff>
                <xdr:row>1</xdr:row>
                <xdr:rowOff>83820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1" r:id="rId6" name="Choix4">
          <controlPr defaultSize="0" autoLine="0" autoPict="0" macro="[0]!Graphe_Annuel">
            <anchor moveWithCells="1">
              <from>
                <xdr:col>1</xdr:col>
                <xdr:colOff>0</xdr:colOff>
                <xdr:row>0</xdr:row>
                <xdr:rowOff>144780</xdr:rowOff>
              </from>
              <to>
                <xdr:col>2</xdr:col>
                <xdr:colOff>678180</xdr:colOff>
                <xdr:row>1</xdr:row>
                <xdr:rowOff>45720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37"/>
  <sheetViews>
    <sheetView showZeros="0" workbookViewId="0">
      <pane ySplit="1" topLeftCell="A5" activePane="bottomLeft" state="frozen"/>
      <selection pane="bottomLeft" activeCell="D28" sqref="D28:D29"/>
    </sheetView>
  </sheetViews>
  <sheetFormatPr baseColWidth="10" defaultRowHeight="14.4" x14ac:dyDescent="0.3"/>
  <cols>
    <col min="1" max="1" width="10.88671875" style="3" customWidth="1"/>
    <col min="2" max="2" width="13.109375" style="2" customWidth="1"/>
    <col min="3" max="3" width="13.109375" style="3" customWidth="1"/>
    <col min="4" max="4" width="44.33203125" customWidth="1"/>
    <col min="5" max="5" width="19" style="2" bestFit="1" customWidth="1"/>
    <col min="6" max="6" width="11" style="2" hidden="1" customWidth="1"/>
    <col min="7" max="7" width="13" style="2" hidden="1" customWidth="1"/>
    <col min="8" max="8" width="10.88671875" style="5" hidden="1" customWidth="1"/>
    <col min="9" max="9" width="10.88671875" style="2" hidden="1" customWidth="1"/>
    <col min="10" max="10" width="10.88671875" style="5" hidden="1" customWidth="1"/>
    <col min="11" max="11" width="0" hidden="1" customWidth="1"/>
    <col min="12" max="12" width="10.88671875" style="6" customWidth="1"/>
  </cols>
  <sheetData>
    <row r="1" spans="1:11" x14ac:dyDescent="0.3">
      <c r="A1" s="20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1" t="s">
        <v>39</v>
      </c>
      <c r="G1" s="1" t="s">
        <v>40</v>
      </c>
      <c r="H1" s="1"/>
      <c r="I1" s="1"/>
      <c r="J1" s="1"/>
      <c r="K1" s="4"/>
    </row>
    <row r="2" spans="1:11" x14ac:dyDescent="0.3">
      <c r="A2" s="3">
        <v>1</v>
      </c>
      <c r="B2" s="7">
        <v>44661</v>
      </c>
      <c r="C2" s="7">
        <v>44661</v>
      </c>
      <c r="D2" s="21" t="s">
        <v>56</v>
      </c>
      <c r="E2" s="67" t="s">
        <v>42</v>
      </c>
    </row>
    <row r="3" spans="1:11" x14ac:dyDescent="0.3">
      <c r="A3" s="3">
        <v>2</v>
      </c>
      <c r="B3" s="7">
        <v>44663</v>
      </c>
      <c r="C3" s="7">
        <v>44663</v>
      </c>
      <c r="D3" s="5" t="s">
        <v>57</v>
      </c>
      <c r="E3" s="66" t="s">
        <v>44</v>
      </c>
    </row>
    <row r="4" spans="1:11" x14ac:dyDescent="0.3">
      <c r="A4" s="3">
        <v>3</v>
      </c>
      <c r="B4" s="7">
        <v>44666</v>
      </c>
      <c r="C4" s="7">
        <v>44681</v>
      </c>
      <c r="D4" s="21" t="s">
        <v>58</v>
      </c>
      <c r="E4" s="66" t="s">
        <v>44</v>
      </c>
    </row>
    <row r="5" spans="1:11" x14ac:dyDescent="0.3">
      <c r="A5" s="3">
        <v>4</v>
      </c>
      <c r="B5" s="7">
        <v>44675</v>
      </c>
      <c r="C5" s="7">
        <v>44675</v>
      </c>
      <c r="D5" s="21" t="s">
        <v>59</v>
      </c>
      <c r="E5" s="67" t="s">
        <v>42</v>
      </c>
    </row>
    <row r="6" spans="1:11" x14ac:dyDescent="0.3">
      <c r="A6" s="3">
        <v>5</v>
      </c>
      <c r="B6" s="7">
        <v>44697</v>
      </c>
      <c r="C6" s="7">
        <v>44712</v>
      </c>
      <c r="D6" s="21" t="s">
        <v>56</v>
      </c>
      <c r="E6" s="66" t="s">
        <v>44</v>
      </c>
    </row>
    <row r="7" spans="1:11" x14ac:dyDescent="0.3">
      <c r="A7" s="3">
        <v>6</v>
      </c>
      <c r="B7" s="7">
        <v>44713</v>
      </c>
      <c r="C7" s="7">
        <v>44727</v>
      </c>
      <c r="D7" s="5" t="s">
        <v>57</v>
      </c>
      <c r="E7" s="66" t="s">
        <v>44</v>
      </c>
    </row>
    <row r="8" spans="1:11" x14ac:dyDescent="0.3">
      <c r="A8" s="3">
        <v>7</v>
      </c>
      <c r="B8" s="7">
        <v>44713</v>
      </c>
      <c r="C8" s="7">
        <v>44713</v>
      </c>
      <c r="D8" s="21" t="s">
        <v>58</v>
      </c>
      <c r="E8" s="69" t="s">
        <v>43</v>
      </c>
    </row>
    <row r="9" spans="1:11" x14ac:dyDescent="0.3">
      <c r="A9" s="3">
        <v>8</v>
      </c>
      <c r="B9" s="7">
        <v>44715</v>
      </c>
      <c r="C9" s="7">
        <v>44715</v>
      </c>
      <c r="D9" s="21" t="s">
        <v>59</v>
      </c>
      <c r="E9" s="66" t="s">
        <v>44</v>
      </c>
    </row>
    <row r="10" spans="1:11" x14ac:dyDescent="0.3">
      <c r="A10" s="3">
        <v>9</v>
      </c>
      <c r="B10" s="7">
        <v>44717</v>
      </c>
      <c r="C10" s="7">
        <v>44729</v>
      </c>
      <c r="D10" s="21" t="s">
        <v>56</v>
      </c>
      <c r="E10" s="69" t="s">
        <v>43</v>
      </c>
    </row>
    <row r="11" spans="1:11" x14ac:dyDescent="0.3">
      <c r="A11" s="3">
        <v>10</v>
      </c>
      <c r="B11" s="7">
        <v>44720</v>
      </c>
      <c r="C11" s="7">
        <v>44722</v>
      </c>
      <c r="D11" s="5" t="s">
        <v>57</v>
      </c>
      <c r="E11" s="68" t="s">
        <v>45</v>
      </c>
    </row>
    <row r="12" spans="1:11" x14ac:dyDescent="0.3">
      <c r="A12" s="3">
        <v>11</v>
      </c>
      <c r="B12" s="7">
        <v>44723</v>
      </c>
      <c r="C12" s="7">
        <v>44724</v>
      </c>
      <c r="D12" s="21" t="s">
        <v>58</v>
      </c>
      <c r="E12" s="70" t="s">
        <v>46</v>
      </c>
    </row>
    <row r="13" spans="1:11" x14ac:dyDescent="0.3">
      <c r="A13" s="3">
        <v>12</v>
      </c>
      <c r="B13" s="7">
        <v>44724</v>
      </c>
      <c r="C13" s="7">
        <v>44724</v>
      </c>
      <c r="D13" s="21" t="s">
        <v>59</v>
      </c>
      <c r="E13" s="67" t="s">
        <v>42</v>
      </c>
    </row>
    <row r="14" spans="1:11" x14ac:dyDescent="0.3">
      <c r="A14" s="3">
        <v>13</v>
      </c>
      <c r="B14" s="7">
        <v>44731</v>
      </c>
      <c r="C14" s="7">
        <v>44731</v>
      </c>
      <c r="D14" s="21" t="s">
        <v>56</v>
      </c>
      <c r="E14" s="67" t="s">
        <v>42</v>
      </c>
    </row>
    <row r="15" spans="1:11" x14ac:dyDescent="0.3">
      <c r="A15" s="3">
        <v>14</v>
      </c>
      <c r="B15" s="7">
        <v>44733</v>
      </c>
      <c r="C15" s="7">
        <v>44734</v>
      </c>
      <c r="D15" s="5" t="s">
        <v>57</v>
      </c>
      <c r="E15" s="70" t="s">
        <v>46</v>
      </c>
    </row>
    <row r="16" spans="1:11" x14ac:dyDescent="0.3">
      <c r="A16" s="3">
        <v>15</v>
      </c>
      <c r="B16" s="7">
        <v>44736</v>
      </c>
      <c r="C16" s="7">
        <v>44736</v>
      </c>
      <c r="D16" s="21" t="s">
        <v>58</v>
      </c>
      <c r="E16" s="70" t="s">
        <v>46</v>
      </c>
    </row>
    <row r="17" spans="1:7" x14ac:dyDescent="0.3">
      <c r="A17" s="3">
        <v>16</v>
      </c>
      <c r="B17" s="7">
        <v>44739</v>
      </c>
      <c r="C17" s="7">
        <v>44740</v>
      </c>
      <c r="D17" s="21" t="s">
        <v>59</v>
      </c>
      <c r="E17" s="66" t="s">
        <v>44</v>
      </c>
    </row>
    <row r="18" spans="1:7" x14ac:dyDescent="0.3">
      <c r="A18" s="3">
        <v>17</v>
      </c>
      <c r="B18" s="7">
        <v>44741</v>
      </c>
      <c r="C18" s="7">
        <v>44743</v>
      </c>
      <c r="D18" s="21" t="s">
        <v>56</v>
      </c>
      <c r="E18" s="70" t="s">
        <v>46</v>
      </c>
    </row>
    <row r="19" spans="1:7" x14ac:dyDescent="0.3">
      <c r="A19" s="3">
        <v>18</v>
      </c>
      <c r="B19" s="7">
        <v>44743</v>
      </c>
      <c r="C19" s="7">
        <v>44757</v>
      </c>
      <c r="D19" s="5" t="s">
        <v>57</v>
      </c>
      <c r="E19" s="66" t="s">
        <v>44</v>
      </c>
    </row>
    <row r="20" spans="1:7" x14ac:dyDescent="0.3">
      <c r="A20" s="3">
        <v>19</v>
      </c>
      <c r="B20" s="7">
        <v>44805</v>
      </c>
      <c r="C20" s="7">
        <v>44834</v>
      </c>
      <c r="D20" s="21" t="s">
        <v>58</v>
      </c>
      <c r="E20" s="70" t="s">
        <v>46</v>
      </c>
    </row>
    <row r="21" spans="1:7" x14ac:dyDescent="0.3">
      <c r="A21" s="3">
        <v>20</v>
      </c>
      <c r="B21" s="7">
        <v>44805</v>
      </c>
      <c r="C21" s="7">
        <v>44834</v>
      </c>
      <c r="D21" s="21" t="s">
        <v>59</v>
      </c>
      <c r="E21" s="67" t="s">
        <v>42</v>
      </c>
    </row>
    <row r="22" spans="1:7" x14ac:dyDescent="0.3">
      <c r="A22" s="3">
        <v>21</v>
      </c>
      <c r="B22" s="7">
        <v>44805</v>
      </c>
      <c r="C22" s="7">
        <v>44834</v>
      </c>
      <c r="D22" s="21" t="s">
        <v>56</v>
      </c>
      <c r="E22" s="69" t="s">
        <v>43</v>
      </c>
    </row>
    <row r="23" spans="1:7" x14ac:dyDescent="0.3">
      <c r="A23" s="3">
        <v>22</v>
      </c>
      <c r="B23" s="7">
        <v>44810</v>
      </c>
      <c r="C23" s="7">
        <v>44810</v>
      </c>
      <c r="D23" s="5" t="s">
        <v>57</v>
      </c>
      <c r="E23" s="66" t="s">
        <v>44</v>
      </c>
      <c r="G23" s="2" t="s">
        <v>41</v>
      </c>
    </row>
    <row r="24" spans="1:7" x14ac:dyDescent="0.3">
      <c r="A24" s="3">
        <v>23</v>
      </c>
      <c r="B24" s="7">
        <v>44819</v>
      </c>
      <c r="C24" s="7">
        <v>44895</v>
      </c>
      <c r="D24" s="21" t="s">
        <v>58</v>
      </c>
      <c r="E24" s="66" t="s">
        <v>44</v>
      </c>
    </row>
    <row r="25" spans="1:7" x14ac:dyDescent="0.3">
      <c r="A25" s="3">
        <v>24</v>
      </c>
      <c r="B25" s="7">
        <v>44835</v>
      </c>
      <c r="C25" s="7">
        <v>44865</v>
      </c>
      <c r="D25" s="21" t="s">
        <v>59</v>
      </c>
      <c r="E25" s="69" t="s">
        <v>43</v>
      </c>
    </row>
    <row r="26" spans="1:7" x14ac:dyDescent="0.3">
      <c r="A26" s="3">
        <v>25</v>
      </c>
      <c r="B26" s="7">
        <v>44872</v>
      </c>
      <c r="C26" s="7">
        <v>44883</v>
      </c>
      <c r="D26" s="21" t="s">
        <v>56</v>
      </c>
      <c r="E26" s="69" t="s">
        <v>43</v>
      </c>
    </row>
    <row r="27" spans="1:7" x14ac:dyDescent="0.3">
      <c r="A27" s="3">
        <v>26</v>
      </c>
      <c r="B27" s="7">
        <v>44880</v>
      </c>
      <c r="C27" s="7">
        <v>44881</v>
      </c>
      <c r="D27" s="5" t="s">
        <v>57</v>
      </c>
      <c r="E27" s="69" t="s">
        <v>43</v>
      </c>
    </row>
    <row r="28" spans="1:7" x14ac:dyDescent="0.3">
      <c r="A28" s="3">
        <v>27</v>
      </c>
      <c r="B28" s="7"/>
      <c r="C28" s="7"/>
      <c r="D28" s="21"/>
      <c r="E28" s="70"/>
    </row>
    <row r="29" spans="1:7" x14ac:dyDescent="0.3">
      <c r="A29" s="3">
        <v>28</v>
      </c>
      <c r="B29" s="7"/>
      <c r="C29" s="7"/>
      <c r="D29" s="21"/>
      <c r="E29" s="70"/>
    </row>
    <row r="30" spans="1:7" x14ac:dyDescent="0.3">
      <c r="A30" s="3">
        <v>29</v>
      </c>
      <c r="B30" s="7"/>
      <c r="C30" s="7"/>
      <c r="D30" s="21"/>
      <c r="E30" s="70"/>
    </row>
    <row r="31" spans="1:7" x14ac:dyDescent="0.3">
      <c r="A31" s="3">
        <v>30</v>
      </c>
      <c r="B31" s="7"/>
      <c r="C31" s="7"/>
      <c r="D31" s="21"/>
      <c r="E31" s="70"/>
    </row>
    <row r="32" spans="1:7" x14ac:dyDescent="0.3">
      <c r="A32" s="3">
        <v>31</v>
      </c>
      <c r="B32" s="7"/>
      <c r="C32" s="7"/>
      <c r="E32" s="66"/>
    </row>
    <row r="33" spans="1:5" x14ac:dyDescent="0.3">
      <c r="A33" s="3">
        <v>32</v>
      </c>
      <c r="B33" s="7"/>
      <c r="C33" s="7"/>
      <c r="E33" s="66"/>
    </row>
    <row r="34" spans="1:5" x14ac:dyDescent="0.3">
      <c r="A34" s="3">
        <v>33</v>
      </c>
      <c r="B34" s="7"/>
      <c r="C34" s="7"/>
      <c r="E34" s="66"/>
    </row>
    <row r="35" spans="1:5" x14ac:dyDescent="0.3">
      <c r="A35" s="3">
        <v>34</v>
      </c>
      <c r="B35" s="7"/>
      <c r="C35" s="7"/>
      <c r="E35" s="66"/>
    </row>
    <row r="36" spans="1:5" x14ac:dyDescent="0.3">
      <c r="A36" s="3">
        <v>35</v>
      </c>
      <c r="B36" s="7"/>
      <c r="C36" s="7"/>
      <c r="E36" s="66"/>
    </row>
    <row r="37" spans="1:5" x14ac:dyDescent="0.3">
      <c r="A37" s="3">
        <v>36</v>
      </c>
      <c r="B37" s="7"/>
      <c r="C37" s="7"/>
      <c r="E37" s="66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7"/>
  <sheetViews>
    <sheetView workbookViewId="0">
      <selection activeCell="G20" sqref="G20"/>
    </sheetView>
  </sheetViews>
  <sheetFormatPr baseColWidth="10" defaultRowHeight="14.4" x14ac:dyDescent="0.3"/>
  <cols>
    <col min="1" max="1" width="19" style="2" bestFit="1" customWidth="1"/>
    <col min="6" max="6" width="15.77734375" bestFit="1" customWidth="1"/>
  </cols>
  <sheetData>
    <row r="1" spans="1:11" x14ac:dyDescent="0.3">
      <c r="A1" s="20" t="s">
        <v>36</v>
      </c>
      <c r="B1" s="57"/>
      <c r="C1" s="57"/>
      <c r="D1" s="57" t="s">
        <v>54</v>
      </c>
      <c r="E1" s="57"/>
      <c r="F1" s="57" t="s">
        <v>55</v>
      </c>
      <c r="G1" s="57"/>
      <c r="H1" s="57"/>
      <c r="I1" s="57"/>
      <c r="J1" s="57"/>
      <c r="K1" s="58"/>
    </row>
    <row r="2" spans="1:11" x14ac:dyDescent="0.3">
      <c r="A2" s="66" t="s">
        <v>44</v>
      </c>
      <c r="D2">
        <v>2020</v>
      </c>
      <c r="F2" s="94" t="s">
        <v>11</v>
      </c>
      <c r="G2" s="95">
        <f>DATE([1]Annuel!C3,1,1)</f>
        <v>44927</v>
      </c>
    </row>
    <row r="3" spans="1:11" x14ac:dyDescent="0.3">
      <c r="A3" s="67" t="s">
        <v>42</v>
      </c>
      <c r="D3">
        <v>2021</v>
      </c>
      <c r="F3" s="96" t="s">
        <v>12</v>
      </c>
      <c r="G3" s="97">
        <f>ROUND(DATE([1]Annuel!C3,4,MOD(234-11*MOD([1]Annuel!C3,19),30))/7,)*7-6</f>
        <v>45025</v>
      </c>
    </row>
    <row r="4" spans="1:11" x14ac:dyDescent="0.3">
      <c r="A4" s="68" t="s">
        <v>45</v>
      </c>
      <c r="D4">
        <v>2022</v>
      </c>
      <c r="F4" s="94" t="s">
        <v>14</v>
      </c>
      <c r="G4" s="95">
        <f>G3+1</f>
        <v>45026</v>
      </c>
    </row>
    <row r="5" spans="1:11" x14ac:dyDescent="0.3">
      <c r="A5" s="69" t="s">
        <v>43</v>
      </c>
      <c r="D5">
        <v>2023</v>
      </c>
      <c r="F5" s="94" t="s">
        <v>16</v>
      </c>
      <c r="G5" s="95">
        <f>DATE([1]Annuel!C3,5,1)</f>
        <v>45047</v>
      </c>
    </row>
    <row r="6" spans="1:11" x14ac:dyDescent="0.3">
      <c r="A6" s="70" t="s">
        <v>46</v>
      </c>
      <c r="D6">
        <v>2024</v>
      </c>
      <c r="F6" s="94" t="s">
        <v>18</v>
      </c>
      <c r="G6" s="95">
        <f>DATE([1]Annuel!C3,5,8)</f>
        <v>45054</v>
      </c>
    </row>
    <row r="7" spans="1:11" x14ac:dyDescent="0.3">
      <c r="A7" s="2" t="s">
        <v>47</v>
      </c>
      <c r="D7">
        <v>2025</v>
      </c>
      <c r="F7" s="94" t="s">
        <v>20</v>
      </c>
      <c r="G7" s="95">
        <f>G3+39</f>
        <v>45064</v>
      </c>
    </row>
    <row r="8" spans="1:11" x14ac:dyDescent="0.3">
      <c r="D8">
        <v>2026</v>
      </c>
      <c r="F8" s="94" t="s">
        <v>22</v>
      </c>
      <c r="G8" s="95">
        <f>G3+49</f>
        <v>45074</v>
      </c>
    </row>
    <row r="9" spans="1:11" x14ac:dyDescent="0.3">
      <c r="D9">
        <v>2027</v>
      </c>
      <c r="F9" s="94" t="s">
        <v>24</v>
      </c>
      <c r="G9" s="95">
        <f>G8+1</f>
        <v>45075</v>
      </c>
    </row>
    <row r="10" spans="1:11" x14ac:dyDescent="0.3">
      <c r="D10">
        <v>2028</v>
      </c>
      <c r="F10" s="94" t="s">
        <v>26</v>
      </c>
      <c r="G10" s="95">
        <f>DATE([1]Annuel!C3,7,14)</f>
        <v>45121</v>
      </c>
    </row>
    <row r="11" spans="1:11" x14ac:dyDescent="0.3">
      <c r="D11">
        <v>2029</v>
      </c>
      <c r="F11" s="96" t="s">
        <v>28</v>
      </c>
      <c r="G11" s="97">
        <f>DATE([1]Annuel!C3,8,15)</f>
        <v>45153</v>
      </c>
    </row>
    <row r="12" spans="1:11" x14ac:dyDescent="0.3">
      <c r="D12">
        <v>2030</v>
      </c>
      <c r="F12" s="96" t="s">
        <v>30</v>
      </c>
      <c r="G12" s="97">
        <f>DATE([1]Annuel!C3,11,1)</f>
        <v>45231</v>
      </c>
    </row>
    <row r="13" spans="1:11" x14ac:dyDescent="0.3">
      <c r="D13">
        <v>2031</v>
      </c>
      <c r="F13" s="96" t="s">
        <v>32</v>
      </c>
      <c r="G13" s="97">
        <f>DATE([1]Annuel!C3,11,11)</f>
        <v>45241</v>
      </c>
    </row>
    <row r="14" spans="1:11" x14ac:dyDescent="0.3">
      <c r="D14">
        <v>2032</v>
      </c>
      <c r="F14" s="96" t="s">
        <v>34</v>
      </c>
      <c r="G14" s="97">
        <f>DATE([1]Annuel!C3,12,25)</f>
        <v>45285</v>
      </c>
    </row>
    <row r="15" spans="1:11" x14ac:dyDescent="0.3">
      <c r="D15">
        <v>2033</v>
      </c>
    </row>
    <row r="16" spans="1:11" x14ac:dyDescent="0.3">
      <c r="D16">
        <v>2034</v>
      </c>
    </row>
    <row r="17" spans="4:4" x14ac:dyDescent="0.3">
      <c r="D17">
        <v>2035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Mensuel</vt:lpstr>
      <vt:lpstr>Annuel</vt:lpstr>
      <vt:lpstr>Data</vt:lpstr>
      <vt:lpstr>Type</vt:lpstr>
      <vt:lpstr>feries</vt:lpstr>
      <vt:lpstr>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Isabelle BANVOY</dc:creator>
  <dc:description/>
  <cp:lastModifiedBy>Isabelle BANVOY</cp:lastModifiedBy>
  <dcterms:created xsi:type="dcterms:W3CDTF">2022-05-04T10:53:21Z</dcterms:created>
  <dcterms:modified xsi:type="dcterms:W3CDTF">2022-05-22T21:41:42Z</dcterms:modified>
</cp:coreProperties>
</file>