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therine\Desktop\"/>
    </mc:Choice>
  </mc:AlternateContent>
  <bookViews>
    <workbookView xWindow="0" yWindow="0" windowWidth="4180" windowHeight="2110"/>
  </bookViews>
  <sheets>
    <sheet name="CA EVOL" sheetId="2" r:id="rId1"/>
    <sheet name="FACTURES" sheetId="1" r:id="rId2"/>
  </sheets>
  <calcPr calcId="162913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7" i="1" l="1"/>
  <c r="U17" i="1" s="1"/>
  <c r="R17" i="1"/>
  <c r="Q17" i="1"/>
  <c r="T16" i="1"/>
  <c r="U16" i="1" s="1"/>
  <c r="R16" i="1"/>
  <c r="Q16" i="1"/>
  <c r="T15" i="1"/>
  <c r="U15" i="1" s="1"/>
  <c r="R15" i="1"/>
  <c r="Q15" i="1"/>
  <c r="T14" i="1"/>
  <c r="U14" i="1" s="1"/>
  <c r="R14" i="1"/>
  <c r="Q14" i="1"/>
  <c r="T13" i="1"/>
  <c r="U13" i="1"/>
  <c r="Q13" i="1"/>
  <c r="R13" i="1"/>
  <c r="T12" i="1"/>
  <c r="U12" i="1" s="1"/>
  <c r="Q12" i="1"/>
  <c r="R12" i="1"/>
  <c r="T11" i="1"/>
  <c r="U11" i="1"/>
  <c r="Q11" i="1"/>
  <c r="R11" i="1"/>
  <c r="T10" i="1"/>
  <c r="U10" i="1" s="1"/>
  <c r="Q10" i="1"/>
  <c r="R10" i="1"/>
  <c r="T9" i="1"/>
  <c r="U9" i="1" s="1"/>
  <c r="R9" i="1"/>
  <c r="Q9" i="1"/>
  <c r="T8" i="1"/>
  <c r="U8" i="1"/>
  <c r="Q8" i="1"/>
  <c r="R8" i="1"/>
  <c r="T7" i="1"/>
  <c r="U7" i="1"/>
  <c r="Q7" i="1"/>
  <c r="R7" i="1"/>
  <c r="T6" i="1"/>
  <c r="U6" i="1"/>
  <c r="Q6" i="1"/>
  <c r="R6" i="1"/>
  <c r="T5" i="1"/>
  <c r="U5" i="1"/>
  <c r="Q5" i="1"/>
  <c r="R5" i="1"/>
  <c r="T4" i="1"/>
  <c r="U4" i="1" s="1"/>
  <c r="R4" i="1"/>
  <c r="Q4" i="1"/>
  <c r="T3" i="1"/>
  <c r="U3" i="1" s="1"/>
  <c r="R3" i="1"/>
  <c r="Q3" i="1"/>
  <c r="T2" i="1"/>
  <c r="U2" i="1" s="1"/>
  <c r="R2" i="1"/>
  <c r="Q2" i="1"/>
</calcChain>
</file>

<file path=xl/sharedStrings.xml><?xml version="1.0" encoding="utf-8"?>
<sst xmlns="http://schemas.openxmlformats.org/spreadsheetml/2006/main" count="186" uniqueCount="69">
  <si>
    <t>N°</t>
  </si>
  <si>
    <t>PRODUIT</t>
  </si>
  <si>
    <t>INFO</t>
  </si>
  <si>
    <t>DENSITE</t>
  </si>
  <si>
    <t>TYPE</t>
  </si>
  <si>
    <t>FAMILLE</t>
  </si>
  <si>
    <t>CDT</t>
  </si>
  <si>
    <t>UV</t>
  </si>
  <si>
    <t>QTE</t>
  </si>
  <si>
    <t>CLIENT FACT</t>
  </si>
  <si>
    <t>CLIENT LIVRE</t>
  </si>
  <si>
    <t>GROUPE</t>
  </si>
  <si>
    <t>Date facture</t>
  </si>
  <si>
    <t>MOIS</t>
  </si>
  <si>
    <t>ANNEE</t>
  </si>
  <si>
    <t>CA</t>
  </si>
  <si>
    <t>TO</t>
  </si>
  <si>
    <t>LITRES</t>
  </si>
  <si>
    <t>TEINTE</t>
  </si>
  <si>
    <t>Prix moyen</t>
  </si>
  <si>
    <t>Prix unitaire</t>
  </si>
  <si>
    <t>ULTRAPRIM</t>
  </si>
  <si>
    <t>PRIMAIRE</t>
  </si>
  <si>
    <t>L</t>
  </si>
  <si>
    <t>ST MEMMIE</t>
  </si>
  <si>
    <t>CORMONTREUIL</t>
  </si>
  <si>
    <t>OUI</t>
  </si>
  <si>
    <t>JANVIER</t>
  </si>
  <si>
    <t>NT</t>
  </si>
  <si>
    <t>SILOX</t>
  </si>
  <si>
    <t>MAT</t>
  </si>
  <si>
    <t>PEINTURE</t>
  </si>
  <si>
    <t>DIJON</t>
  </si>
  <si>
    <t>FEVRIER</t>
  </si>
  <si>
    <t>RENOVACRYL</t>
  </si>
  <si>
    <t>F071</t>
  </si>
  <si>
    <t>D3</t>
  </si>
  <si>
    <t>EPERNAY</t>
  </si>
  <si>
    <t>MARS</t>
  </si>
  <si>
    <t>T</t>
  </si>
  <si>
    <t>STYRACRYL</t>
  </si>
  <si>
    <t>SATIN</t>
  </si>
  <si>
    <t>ST EGREVE</t>
  </si>
  <si>
    <t>AVRIL</t>
  </si>
  <si>
    <t>CACHEMIRE</t>
  </si>
  <si>
    <t>ENDUIT</t>
  </si>
  <si>
    <t>KG</t>
  </si>
  <si>
    <t>Belgique</t>
  </si>
  <si>
    <t>HOLLANDE</t>
  </si>
  <si>
    <t>NON</t>
  </si>
  <si>
    <t>MAI</t>
  </si>
  <si>
    <t>JUIN</t>
  </si>
  <si>
    <t>S29</t>
  </si>
  <si>
    <t>JUILLET</t>
  </si>
  <si>
    <t>AOUT</t>
  </si>
  <si>
    <t>SEPTEMBRE</t>
  </si>
  <si>
    <t>F17</t>
  </si>
  <si>
    <t>OCTOBRE</t>
  </si>
  <si>
    <t>NOVEMBRE</t>
  </si>
  <si>
    <t>LUMINACRE</t>
  </si>
  <si>
    <t>DECO</t>
  </si>
  <si>
    <t>GAP</t>
  </si>
  <si>
    <t>DECEMBRE</t>
  </si>
  <si>
    <t>Étiquettes de lignes</t>
  </si>
  <si>
    <t>Total général</t>
  </si>
  <si>
    <t>Étiquettes de colonnes</t>
  </si>
  <si>
    <t>CA HT</t>
  </si>
  <si>
    <t>CA CUMULE</t>
  </si>
  <si>
    <t>EVOL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</si>
</sst>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" x14ac:knownFonts="1">
    <font>
      <sz val="10"/>
      <color theme="1"/>
      <name val="Arial Narrow"/>
      <family val="2"/>
    </font>
    <font>
      <sz val="10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therine" refreshedDate="44664.60473796296" createdVersion="6" refreshedVersion="6" minRefreshableVersion="3" recordCount="16">
  <cacheSource type="worksheet">
    <worksheetSource ref="A1:U17" sheet="FACTURES"/>
  </cacheSource>
  <cacheFields count="21">
    <cacheField name="N°" numFmtId="0">
      <sharedItems containsSemiMixedTypes="0" containsString="0" containsNumber="1" containsInteger="1" minValue="1211" maxValue="2214"/>
    </cacheField>
    <cacheField name="PRODUIT" numFmtId="0">
      <sharedItems/>
    </cacheField>
    <cacheField name="INFO" numFmtId="0">
      <sharedItems containsBlank="1"/>
    </cacheField>
    <cacheField name="DENSITE" numFmtId="0">
      <sharedItems containsSemiMixedTypes="0" containsString="0" containsNumber="1" minValue="1" maxValue="1.51"/>
    </cacheField>
    <cacheField name="TYPE" numFmtId="0">
      <sharedItems containsBlank="1"/>
    </cacheField>
    <cacheField name="FAMILLE" numFmtId="0">
      <sharedItems/>
    </cacheField>
    <cacheField name="CDT" numFmtId="0">
      <sharedItems containsSemiMixedTypes="0" containsString="0" containsNumber="1" minValue="1" maxValue="15"/>
    </cacheField>
    <cacheField name="UV" numFmtId="0">
      <sharedItems/>
    </cacheField>
    <cacheField name="QTE" numFmtId="0">
      <sharedItems containsSemiMixedTypes="0" containsString="0" containsNumber="1" containsInteger="1" minValue="14" maxValue="120"/>
    </cacheField>
    <cacheField name="CLIENT FACT" numFmtId="0">
      <sharedItems/>
    </cacheField>
    <cacheField name="CLIENT LIVRE" numFmtId="0">
      <sharedItems/>
    </cacheField>
    <cacheField name="GROUPE" numFmtId="0">
      <sharedItems/>
    </cacheField>
    <cacheField name="Date facture" numFmtId="14">
      <sharedItems containsSemiMixedTypes="0" containsNonDate="0" containsDate="1" containsString="0" minDate="2021-01-31T00:00:00" maxDate="2022-05-01T00:00:00" count="16">
        <d v="2021-01-31T00:00:00"/>
        <d v="2021-02-28T00:00:00"/>
        <d v="2021-03-31T00:00:00"/>
        <d v="2021-04-30T00:00:00"/>
        <d v="2021-05-31T00:00:00"/>
        <d v="2021-06-30T00:00:00"/>
        <d v="2021-07-31T00:00:00"/>
        <d v="2021-08-31T00:00:00"/>
        <d v="2021-09-30T00:00:00"/>
        <d v="2021-10-31T00:00:00"/>
        <d v="2021-11-30T00:00:00"/>
        <d v="2021-12-31T00:00:00"/>
        <d v="2022-01-31T00:00:00"/>
        <d v="2022-02-28T00:00:00"/>
        <d v="2022-03-31T00:00:00"/>
        <d v="2022-04-30T00:00:00"/>
      </sharedItems>
    </cacheField>
    <cacheField name="MOIS" numFmtId="0">
      <sharedItems count="12">
        <s v="JANVIER"/>
        <s v="FEVRIER"/>
        <s v="MARS"/>
        <s v="AVRIL"/>
        <s v="MAI"/>
        <s v="JUIN"/>
        <s v="JUILLET"/>
        <s v="AOUT"/>
        <s v="SEPTEMBRE"/>
        <s v="OCTOBRE"/>
        <s v="NOVEMBRE"/>
        <s v="DECEMBRE"/>
      </sharedItems>
    </cacheField>
    <cacheField name="ANNEE" numFmtId="0">
      <sharedItems containsSemiMixedTypes="0" containsString="0" containsNumber="1" containsInteger="1" minValue="2021" maxValue="2022" count="2">
        <n v="2021"/>
        <n v="2022"/>
      </sharedItems>
    </cacheField>
    <cacheField name="CA" numFmtId="44">
      <sharedItems containsSemiMixedTypes="0" containsString="0" containsNumber="1" minValue="469" maxValue="2309" count="14">
        <n v="850"/>
        <n v="912"/>
        <n v="647.20000000000005"/>
        <n v="972.3"/>
        <n v="727.9"/>
        <n v="469"/>
        <n v="949"/>
        <n v="872"/>
        <n v="972.5"/>
        <n v="1115"/>
        <n v="1752"/>
        <n v="559"/>
        <n v="2309"/>
        <n v="1047.8"/>
      </sharedItems>
    </cacheField>
    <cacheField name="TO" numFmtId="0">
      <sharedItems containsSemiMixedTypes="0" containsString="0" containsNumber="1" containsInteger="1" minValue="100" maxValue="1588"/>
    </cacheField>
    <cacheField name="LITRES" numFmtId="0">
      <sharedItems containsSemiMixedTypes="0" containsString="0" containsNumber="1" containsInteger="1" minValue="100" maxValue="1080"/>
    </cacheField>
    <cacheField name="TEINTE" numFmtId="0">
      <sharedItems/>
    </cacheField>
    <cacheField name="Prix moyen" numFmtId="44">
      <sharedItems containsSemiMixedTypes="0" containsString="0" containsNumber="1" minValue="2.1379629629629631" maxValue="17.52"/>
    </cacheField>
    <cacheField name="Prix unitaire" numFmtId="44">
      <sharedItems containsSemiMixedTypes="0" containsString="0" containsNumber="1" minValue="9.2916666666666661" maxValue="55.1473684210526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211"/>
    <s v="ULTRAPRIM"/>
    <m/>
    <n v="1.43"/>
    <m/>
    <s v="PRIMAIRE"/>
    <n v="15"/>
    <s v="L"/>
    <n v="24"/>
    <s v="ST MEMMIE"/>
    <s v="CORMONTREUIL"/>
    <s v="OUI"/>
    <x v="0"/>
    <x v="0"/>
    <x v="0"/>
    <x v="0"/>
    <n v="515"/>
    <n v="360"/>
    <s v="NT"/>
    <n v="2.3611111111111112"/>
    <n v="35.416666666666664"/>
  </r>
  <r>
    <n v="1212"/>
    <s v="SILOX"/>
    <m/>
    <n v="1.51"/>
    <s v="MAT"/>
    <s v="PEINTURE"/>
    <n v="5"/>
    <s v="L"/>
    <n v="60"/>
    <s v="DIJON"/>
    <s v="DIJON"/>
    <s v="OUI"/>
    <x v="1"/>
    <x v="1"/>
    <x v="0"/>
    <x v="1"/>
    <n v="453"/>
    <n v="300"/>
    <s v="NT"/>
    <n v="3.04"/>
    <n v="15.2"/>
  </r>
  <r>
    <n v="1213"/>
    <s v="RENOVACRYL"/>
    <s v="F071"/>
    <n v="1.47"/>
    <s v="MAT"/>
    <s v="D3"/>
    <n v="15"/>
    <s v="L"/>
    <n v="18"/>
    <s v="EPERNAY"/>
    <s v="EPERNAY"/>
    <s v="OUI"/>
    <x v="2"/>
    <x v="2"/>
    <x v="0"/>
    <x v="2"/>
    <n v="397"/>
    <n v="270"/>
    <s v="T"/>
    <n v="2.3970370370370371"/>
    <n v="35.955555555555556"/>
  </r>
  <r>
    <n v="1214"/>
    <s v="STYRACRYL"/>
    <m/>
    <n v="1.38"/>
    <s v="SATIN"/>
    <s v="PEINTURE"/>
    <n v="10"/>
    <s v="L"/>
    <n v="33"/>
    <s v="ST MEMMIE"/>
    <s v="ST EGREVE"/>
    <s v="OUI"/>
    <x v="3"/>
    <x v="3"/>
    <x v="0"/>
    <x v="3"/>
    <n v="455"/>
    <n v="330"/>
    <s v="NT"/>
    <n v="2.9463636363636363"/>
    <n v="29.463636363636361"/>
  </r>
  <r>
    <n v="1215"/>
    <s v="CACHEMIRE"/>
    <m/>
    <n v="1.35"/>
    <m/>
    <s v="ENDUIT"/>
    <n v="15"/>
    <s v="KG"/>
    <n v="20"/>
    <s v="Belgique"/>
    <s v="HOLLANDE"/>
    <s v="NON"/>
    <x v="4"/>
    <x v="4"/>
    <x v="0"/>
    <x v="4"/>
    <n v="405"/>
    <n v="300"/>
    <s v="NT"/>
    <n v="2.426333333333333"/>
    <n v="36.394999999999996"/>
  </r>
  <r>
    <n v="1216"/>
    <s v="SILOX"/>
    <m/>
    <n v="1.51"/>
    <s v="MAT"/>
    <s v="PEINTURE"/>
    <n v="5"/>
    <s v="L"/>
    <n v="30"/>
    <s v="ST MEMMIE"/>
    <s v="CORMONTREUIL"/>
    <s v="OUI"/>
    <x v="5"/>
    <x v="5"/>
    <x v="0"/>
    <x v="5"/>
    <n v="227"/>
    <n v="150"/>
    <s v="NT"/>
    <n v="3.1266666666666665"/>
    <n v="15.633333333333333"/>
  </r>
  <r>
    <n v="1217"/>
    <s v="STYRACRYL"/>
    <s v="S29"/>
    <n v="1.38"/>
    <s v="SATIN"/>
    <s v="PEINTURE"/>
    <n v="15"/>
    <s v="L"/>
    <n v="24"/>
    <s v="EPERNAY"/>
    <s v="EPERNAY"/>
    <s v="OUI"/>
    <x v="6"/>
    <x v="6"/>
    <x v="0"/>
    <x v="6"/>
    <n v="497"/>
    <n v="360"/>
    <s v="T"/>
    <n v="2.6361111111111111"/>
    <n v="39.541666666666664"/>
  </r>
  <r>
    <n v="1218"/>
    <s v="SILOX"/>
    <m/>
    <n v="1.51"/>
    <s v="MAT"/>
    <s v="PEINTURE"/>
    <n v="15"/>
    <s v="L"/>
    <n v="24"/>
    <s v="EPERNAY"/>
    <s v="EPERNAY"/>
    <s v="OUI"/>
    <x v="7"/>
    <x v="7"/>
    <x v="0"/>
    <x v="7"/>
    <n v="544"/>
    <n v="360"/>
    <s v="T"/>
    <n v="2.4222222222222225"/>
    <n v="36.333333333333336"/>
  </r>
  <r>
    <n v="1219"/>
    <s v="RENOVACRYL"/>
    <m/>
    <n v="1.47"/>
    <s v="MAT"/>
    <s v="D3"/>
    <n v="5"/>
    <s v="L"/>
    <n v="60"/>
    <s v="ST MEMMIE"/>
    <s v="CORMONTREUIL"/>
    <s v="OUI"/>
    <x v="8"/>
    <x v="8"/>
    <x v="0"/>
    <x v="8"/>
    <n v="441"/>
    <n v="300"/>
    <s v="NT"/>
    <n v="3.2416666666666663"/>
    <n v="16.208333333333332"/>
  </r>
  <r>
    <n v="1220"/>
    <s v="STYRACRYL"/>
    <s v="F17"/>
    <n v="1.38"/>
    <s v="SATIN"/>
    <s v="PEINTURE"/>
    <n v="2.5"/>
    <s v="L"/>
    <n v="120"/>
    <s v="ST MEMMIE"/>
    <s v="CORMONTREUIL"/>
    <s v="OUI"/>
    <x v="9"/>
    <x v="9"/>
    <x v="0"/>
    <x v="9"/>
    <n v="414"/>
    <n v="300"/>
    <s v="T"/>
    <n v="3.7166666666666663"/>
    <n v="9.2916666666666661"/>
  </r>
  <r>
    <n v="1221"/>
    <s v="SILOX"/>
    <m/>
    <n v="1.51"/>
    <s v="MAT"/>
    <s v="PEINTURE"/>
    <n v="15"/>
    <s v="L"/>
    <n v="24"/>
    <s v="EPERNAY"/>
    <s v="EPERNAY"/>
    <s v="OUI"/>
    <x v="10"/>
    <x v="10"/>
    <x v="0"/>
    <x v="7"/>
    <n v="544"/>
    <n v="360"/>
    <s v="NT"/>
    <n v="2.4222222222222225"/>
    <n v="36.333333333333336"/>
  </r>
  <r>
    <n v="1222"/>
    <s v="LUMINACRE"/>
    <m/>
    <n v="1"/>
    <m/>
    <s v="DECO"/>
    <n v="1"/>
    <s v="L"/>
    <n v="100"/>
    <s v="ST MEMMIE"/>
    <s v="GAP"/>
    <s v="OUI"/>
    <x v="11"/>
    <x v="11"/>
    <x v="0"/>
    <x v="10"/>
    <n v="100"/>
    <n v="100"/>
    <s v="NT"/>
    <n v="17.52"/>
    <n v="17.52"/>
  </r>
  <r>
    <n v="2211"/>
    <s v="ULTRAPRIM"/>
    <m/>
    <n v="1.43"/>
    <m/>
    <s v="PRIMAIRE"/>
    <n v="15"/>
    <s v="L"/>
    <n v="14"/>
    <s v="ST MEMMIE"/>
    <s v="CORMONTREUIL"/>
    <s v="OUI"/>
    <x v="12"/>
    <x v="0"/>
    <x v="1"/>
    <x v="11"/>
    <n v="300"/>
    <n v="210"/>
    <s v="NT"/>
    <n v="2.6619047619047622"/>
    <n v="39.928571428571431"/>
  </r>
  <r>
    <n v="2212"/>
    <s v="SILOX"/>
    <m/>
    <n v="1.51"/>
    <s v="MAT"/>
    <s v="PEINTURE"/>
    <n v="5"/>
    <s v="L"/>
    <n v="60"/>
    <s v="DIJON"/>
    <s v="DIJON"/>
    <s v="OUI"/>
    <x v="13"/>
    <x v="1"/>
    <x v="1"/>
    <x v="1"/>
    <n v="453"/>
    <n v="300"/>
    <s v="NT"/>
    <n v="3.04"/>
    <n v="15.2"/>
  </r>
  <r>
    <n v="2213"/>
    <s v="RENOVACRYL"/>
    <s v="F071"/>
    <n v="1.47"/>
    <s v="MAT"/>
    <s v="D3"/>
    <n v="15"/>
    <s v="L"/>
    <n v="72"/>
    <s v="EPERNAY"/>
    <s v="EPERNAY"/>
    <s v="OUI"/>
    <x v="14"/>
    <x v="2"/>
    <x v="1"/>
    <x v="12"/>
    <n v="1588"/>
    <n v="1080"/>
    <s v="T"/>
    <n v="2.1379629629629631"/>
    <n v="32.069444444444443"/>
  </r>
  <r>
    <n v="2214"/>
    <s v="STYRACRYL"/>
    <m/>
    <n v="1.38"/>
    <s v="SATIN"/>
    <s v="PEINTURE"/>
    <n v="10"/>
    <s v="L"/>
    <n v="19"/>
    <s v="ST MEMMIE"/>
    <s v="ST EGREVE"/>
    <s v="OUI"/>
    <x v="15"/>
    <x v="3"/>
    <x v="1"/>
    <x v="13"/>
    <n v="262"/>
    <n v="190"/>
    <s v="NT"/>
    <n v="5.5147368421052629"/>
    <n v="55.1473684210526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showError="1" updatedVersion="6" minRefreshableVersion="3" useAutoFormatting="1" colGrandTotals="0" itemPrintTitles="1" createdVersion="6" indent="0" outline="1" outlineData="1" multipleFieldFilters="0">
  <location ref="A3:G18" firstHeaderRow="1" firstDataRow="3" firstDataCol="1"/>
  <pivotFields count="21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showAll="0">
      <items count="3">
        <item x="0"/>
        <item x="1"/>
        <item t="default"/>
      </items>
    </pivotField>
    <pivotField dataField="1" numFmtId="44" showAll="0">
      <items count="15">
        <item x="5"/>
        <item x="11"/>
        <item x="2"/>
        <item x="4"/>
        <item x="0"/>
        <item x="7"/>
        <item x="1"/>
        <item x="6"/>
        <item x="3"/>
        <item x="8"/>
        <item x="13"/>
        <item x="9"/>
        <item x="10"/>
        <item x="12"/>
        <item t="default"/>
      </items>
    </pivotField>
    <pivotField showAll="0"/>
    <pivotField showAll="0"/>
    <pivotField showAll="0"/>
    <pivotField numFmtId="44" showAll="0"/>
    <pivotField numFmtId="44" showAll="0"/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14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CA HT" fld="15" baseField="13" baseItem="11" numFmtId="3"/>
    <dataField name="CA CUMULE" fld="15" showDataAs="runTotal" baseField="13" baseItem="0" numFmtId="3"/>
    <dataField name="EVOL CA" fld="15" showDataAs="percentDiff" baseField="14" baseItem="1048828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8"/>
  <sheetViews>
    <sheetView tabSelected="1" workbookViewId="0">
      <selection activeCell="B27" sqref="B27"/>
    </sheetView>
  </sheetViews>
  <sheetFormatPr baseColWidth="10" defaultRowHeight="13" x14ac:dyDescent="0.3"/>
  <cols>
    <col min="1" max="1" width="20.77734375" bestFit="1" customWidth="1"/>
    <col min="2" max="2" width="23.5546875" bestFit="1" customWidth="1"/>
    <col min="3" max="3" width="12" customWidth="1"/>
    <col min="4" max="4" width="9.109375" customWidth="1"/>
    <col min="5" max="5" width="6.5546875" customWidth="1"/>
    <col min="6" max="6" width="12" bestFit="1" customWidth="1"/>
    <col min="7" max="7" width="9.109375" customWidth="1"/>
  </cols>
  <sheetData>
    <row r="3" spans="1:7" x14ac:dyDescent="0.3">
      <c r="B3" s="5" t="s">
        <v>65</v>
      </c>
    </row>
    <row r="4" spans="1:7" x14ac:dyDescent="0.3">
      <c r="B4">
        <v>2021</v>
      </c>
      <c r="E4">
        <v>2022</v>
      </c>
    </row>
    <row r="5" spans="1:7" x14ac:dyDescent="0.3">
      <c r="A5" s="5" t="s">
        <v>63</v>
      </c>
      <c r="B5" t="s">
        <v>66</v>
      </c>
      <c r="C5" t="s">
        <v>67</v>
      </c>
      <c r="D5" t="s">
        <v>68</v>
      </c>
      <c r="E5" t="s">
        <v>66</v>
      </c>
      <c r="F5" t="s">
        <v>67</v>
      </c>
      <c r="G5" t="s">
        <v>68</v>
      </c>
    </row>
    <row r="6" spans="1:7" x14ac:dyDescent="0.3">
      <c r="A6" s="6" t="s">
        <v>27</v>
      </c>
      <c r="B6" s="7">
        <v>850</v>
      </c>
      <c r="C6" s="7">
        <v>850</v>
      </c>
      <c r="D6" s="8"/>
      <c r="E6" s="7">
        <v>559</v>
      </c>
      <c r="F6" s="7">
        <v>559</v>
      </c>
      <c r="G6" s="8">
        <v>-0.34235294117647058</v>
      </c>
    </row>
    <row r="7" spans="1:7" x14ac:dyDescent="0.3">
      <c r="A7" s="6" t="s">
        <v>33</v>
      </c>
      <c r="B7" s="7">
        <v>912</v>
      </c>
      <c r="C7" s="7">
        <v>1762</v>
      </c>
      <c r="D7" s="8"/>
      <c r="E7" s="7">
        <v>912</v>
      </c>
      <c r="F7" s="7">
        <v>1471</v>
      </c>
      <c r="G7" s="8">
        <v>0</v>
      </c>
    </row>
    <row r="8" spans="1:7" x14ac:dyDescent="0.3">
      <c r="A8" s="6" t="s">
        <v>38</v>
      </c>
      <c r="B8" s="7">
        <v>647.20000000000005</v>
      </c>
      <c r="C8" s="7">
        <v>2409.1999999999998</v>
      </c>
      <c r="D8" s="8"/>
      <c r="E8" s="7">
        <v>2309</v>
      </c>
      <c r="F8" s="7">
        <v>3780</v>
      </c>
      <c r="G8" s="8">
        <v>2.5676761433868971</v>
      </c>
    </row>
    <row r="9" spans="1:7" x14ac:dyDescent="0.3">
      <c r="A9" s="6" t="s">
        <v>43</v>
      </c>
      <c r="B9" s="7">
        <v>972.3</v>
      </c>
      <c r="C9" s="7">
        <v>3381.5</v>
      </c>
      <c r="D9" s="8"/>
      <c r="E9" s="7">
        <v>1047.8</v>
      </c>
      <c r="F9" s="7">
        <v>4827.8</v>
      </c>
      <c r="G9" s="8">
        <v>7.7650930782680247E-2</v>
      </c>
    </row>
    <row r="10" spans="1:7" x14ac:dyDescent="0.3">
      <c r="A10" s="6" t="s">
        <v>50</v>
      </c>
      <c r="B10" s="7">
        <v>727.9</v>
      </c>
      <c r="C10" s="7">
        <v>4109.3999999999996</v>
      </c>
      <c r="D10" s="8"/>
      <c r="E10" s="7"/>
      <c r="F10" s="7">
        <v>4827.8</v>
      </c>
      <c r="G10" s="8"/>
    </row>
    <row r="11" spans="1:7" x14ac:dyDescent="0.3">
      <c r="A11" s="6" t="s">
        <v>51</v>
      </c>
      <c r="B11" s="7">
        <v>469</v>
      </c>
      <c r="C11" s="7">
        <v>4578.3999999999996</v>
      </c>
      <c r="D11" s="8"/>
      <c r="E11" s="7"/>
      <c r="F11" s="7">
        <v>4827.8</v>
      </c>
      <c r="G11" s="8"/>
    </row>
    <row r="12" spans="1:7" x14ac:dyDescent="0.3">
      <c r="A12" s="6" t="s">
        <v>53</v>
      </c>
      <c r="B12" s="7">
        <v>949</v>
      </c>
      <c r="C12" s="7">
        <v>5527.4</v>
      </c>
      <c r="D12" s="8"/>
      <c r="E12" s="7"/>
      <c r="F12" s="7">
        <v>4827.8</v>
      </c>
      <c r="G12" s="8"/>
    </row>
    <row r="13" spans="1:7" x14ac:dyDescent="0.3">
      <c r="A13" s="6" t="s">
        <v>54</v>
      </c>
      <c r="B13" s="7">
        <v>872</v>
      </c>
      <c r="C13" s="7">
        <v>6399.4</v>
      </c>
      <c r="D13" s="8"/>
      <c r="E13" s="7"/>
      <c r="F13" s="7">
        <v>4827.8</v>
      </c>
      <c r="G13" s="8"/>
    </row>
    <row r="14" spans="1:7" x14ac:dyDescent="0.3">
      <c r="A14" s="6" t="s">
        <v>55</v>
      </c>
      <c r="B14" s="7">
        <v>972.5</v>
      </c>
      <c r="C14" s="7">
        <v>7371.9</v>
      </c>
      <c r="D14" s="8"/>
      <c r="E14" s="7"/>
      <c r="F14" s="7">
        <v>4827.8</v>
      </c>
      <c r="G14" s="8"/>
    </row>
    <row r="15" spans="1:7" x14ac:dyDescent="0.3">
      <c r="A15" s="6" t="s">
        <v>57</v>
      </c>
      <c r="B15" s="7">
        <v>1115</v>
      </c>
      <c r="C15" s="7">
        <v>8486.9</v>
      </c>
      <c r="D15" s="8"/>
      <c r="E15" s="7"/>
      <c r="F15" s="7">
        <v>4827.8</v>
      </c>
      <c r="G15" s="8"/>
    </row>
    <row r="16" spans="1:7" x14ac:dyDescent="0.3">
      <c r="A16" s="6" t="s">
        <v>58</v>
      </c>
      <c r="B16" s="7">
        <v>872</v>
      </c>
      <c r="C16" s="7">
        <v>9358.9</v>
      </c>
      <c r="D16" s="8"/>
      <c r="E16" s="7"/>
      <c r="F16" s="7">
        <v>4827.8</v>
      </c>
      <c r="G16" s="8"/>
    </row>
    <row r="17" spans="1:7" x14ac:dyDescent="0.3">
      <c r="A17" s="6" t="s">
        <v>62</v>
      </c>
      <c r="B17" s="7">
        <v>1752</v>
      </c>
      <c r="C17" s="7">
        <v>11110.9</v>
      </c>
      <c r="D17" s="8"/>
      <c r="E17" s="7"/>
      <c r="F17" s="7">
        <v>4827.8</v>
      </c>
      <c r="G17" s="8"/>
    </row>
    <row r="18" spans="1:7" x14ac:dyDescent="0.3">
      <c r="A18" s="6" t="s">
        <v>64</v>
      </c>
      <c r="B18" s="7">
        <v>11110.9</v>
      </c>
      <c r="C18" s="7"/>
      <c r="D18" s="8"/>
      <c r="E18" s="7">
        <v>4827.8</v>
      </c>
      <c r="F18" s="7"/>
      <c r="G18" s="8">
        <v>-0.56548974430514176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workbookViewId="0">
      <selection activeCell="E24" sqref="E24"/>
    </sheetView>
  </sheetViews>
  <sheetFormatPr baseColWidth="10" defaultRowHeight="13" x14ac:dyDescent="0.3"/>
  <cols>
    <col min="1" max="1" width="5" bestFit="1" customWidth="1"/>
    <col min="2" max="2" width="13.6640625" bestFit="1" customWidth="1"/>
    <col min="3" max="3" width="5.44140625" bestFit="1" customWidth="1"/>
    <col min="4" max="4" width="9" bestFit="1" customWidth="1"/>
    <col min="5" max="5" width="6.44140625" bestFit="1" customWidth="1"/>
    <col min="6" max="6" width="10.109375" bestFit="1" customWidth="1"/>
    <col min="7" max="7" width="4.77734375" bestFit="1" customWidth="1"/>
    <col min="8" max="8" width="3.5546875" bestFit="1" customWidth="1"/>
    <col min="9" max="9" width="4.77734375" bestFit="1" customWidth="1"/>
    <col min="10" max="10" width="13.77734375" bestFit="1" customWidth="1"/>
    <col min="11" max="11" width="16.21875" bestFit="1" customWidth="1"/>
    <col min="12" max="12" width="9" bestFit="1" customWidth="1"/>
    <col min="13" max="13" width="11" bestFit="1" customWidth="1"/>
    <col min="14" max="14" width="12.44140625" bestFit="1" customWidth="1"/>
    <col min="15" max="15" width="7.33203125" bestFit="1" customWidth="1"/>
    <col min="16" max="16" width="10.77734375" bestFit="1" customWidth="1"/>
    <col min="17" max="17" width="5" bestFit="1" customWidth="1"/>
    <col min="18" max="18" width="7.44140625" bestFit="1" customWidth="1"/>
  </cols>
  <sheetData>
    <row r="1" spans="1:2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3">
      <c r="A2">
        <v>1211</v>
      </c>
      <c r="B2" t="s">
        <v>21</v>
      </c>
      <c r="D2">
        <v>1.43</v>
      </c>
      <c r="F2" t="s">
        <v>22</v>
      </c>
      <c r="G2">
        <v>15</v>
      </c>
      <c r="H2" t="s">
        <v>23</v>
      </c>
      <c r="I2">
        <v>24</v>
      </c>
      <c r="J2" t="s">
        <v>24</v>
      </c>
      <c r="K2" t="s">
        <v>25</v>
      </c>
      <c r="L2" t="s">
        <v>26</v>
      </c>
      <c r="M2" s="1">
        <v>44227</v>
      </c>
      <c r="N2" t="s">
        <v>27</v>
      </c>
      <c r="O2">
        <v>2021</v>
      </c>
      <c r="P2" s="2">
        <v>850</v>
      </c>
      <c r="Q2">
        <f>ROUND(I2*G2*D2,0)</f>
        <v>515</v>
      </c>
      <c r="R2">
        <f>I2*G2</f>
        <v>360</v>
      </c>
      <c r="S2" t="s">
        <v>28</v>
      </c>
      <c r="T2" s="3">
        <f>P2/I2/G2</f>
        <v>2.3611111111111112</v>
      </c>
      <c r="U2" s="3">
        <f>G2*T2</f>
        <v>35.416666666666664</v>
      </c>
    </row>
    <row r="3" spans="1:21" x14ac:dyDescent="0.3">
      <c r="A3">
        <v>1212</v>
      </c>
      <c r="B3" t="s">
        <v>29</v>
      </c>
      <c r="D3">
        <v>1.51</v>
      </c>
      <c r="E3" t="s">
        <v>30</v>
      </c>
      <c r="F3" t="s">
        <v>31</v>
      </c>
      <c r="G3">
        <v>5</v>
      </c>
      <c r="H3" t="s">
        <v>23</v>
      </c>
      <c r="I3">
        <v>60</v>
      </c>
      <c r="J3" t="s">
        <v>32</v>
      </c>
      <c r="K3" t="s">
        <v>32</v>
      </c>
      <c r="L3" t="s">
        <v>26</v>
      </c>
      <c r="M3" s="1">
        <v>44255</v>
      </c>
      <c r="N3" t="s">
        <v>33</v>
      </c>
      <c r="O3">
        <v>2021</v>
      </c>
      <c r="P3" s="2">
        <v>912</v>
      </c>
      <c r="Q3">
        <f>ROUND(I3*G3*D3,0)</f>
        <v>453</v>
      </c>
      <c r="R3">
        <f>I3*G3</f>
        <v>300</v>
      </c>
      <c r="S3" t="s">
        <v>28</v>
      </c>
      <c r="T3" s="3">
        <f>P3/I3/G3</f>
        <v>3.04</v>
      </c>
      <c r="U3" s="3">
        <f>G3*T3</f>
        <v>15.2</v>
      </c>
    </row>
    <row r="4" spans="1:21" x14ac:dyDescent="0.3">
      <c r="A4">
        <v>1213</v>
      </c>
      <c r="B4" t="s">
        <v>34</v>
      </c>
      <c r="C4" t="s">
        <v>35</v>
      </c>
      <c r="D4">
        <v>1.47</v>
      </c>
      <c r="E4" t="s">
        <v>30</v>
      </c>
      <c r="F4" t="s">
        <v>36</v>
      </c>
      <c r="G4">
        <v>15</v>
      </c>
      <c r="H4" t="s">
        <v>23</v>
      </c>
      <c r="I4">
        <v>18</v>
      </c>
      <c r="J4" t="s">
        <v>37</v>
      </c>
      <c r="K4" t="s">
        <v>37</v>
      </c>
      <c r="L4" t="s">
        <v>26</v>
      </c>
      <c r="M4" s="1">
        <v>44286</v>
      </c>
      <c r="N4" t="s">
        <v>38</v>
      </c>
      <c r="O4">
        <v>2021</v>
      </c>
      <c r="P4" s="2">
        <v>647.20000000000005</v>
      </c>
      <c r="Q4">
        <f>ROUND(I4*G4*D4,0)</f>
        <v>397</v>
      </c>
      <c r="R4">
        <f>I4*G4</f>
        <v>270</v>
      </c>
      <c r="S4" t="s">
        <v>39</v>
      </c>
      <c r="T4" s="3">
        <f>P4/I4/G4</f>
        <v>2.3970370370370371</v>
      </c>
      <c r="U4" s="3">
        <f>G4*T4</f>
        <v>35.955555555555556</v>
      </c>
    </row>
    <row r="5" spans="1:21" x14ac:dyDescent="0.3">
      <c r="A5">
        <v>1214</v>
      </c>
      <c r="B5" t="s">
        <v>40</v>
      </c>
      <c r="D5">
        <v>1.38</v>
      </c>
      <c r="E5" t="s">
        <v>41</v>
      </c>
      <c r="F5" t="s">
        <v>31</v>
      </c>
      <c r="G5">
        <v>10</v>
      </c>
      <c r="H5" t="s">
        <v>23</v>
      </c>
      <c r="I5">
        <v>33</v>
      </c>
      <c r="J5" t="s">
        <v>24</v>
      </c>
      <c r="K5" t="s">
        <v>42</v>
      </c>
      <c r="L5" t="s">
        <v>26</v>
      </c>
      <c r="M5" s="1">
        <v>44316</v>
      </c>
      <c r="N5" t="s">
        <v>43</v>
      </c>
      <c r="O5">
        <v>2021</v>
      </c>
      <c r="P5" s="2">
        <v>972.3</v>
      </c>
      <c r="Q5">
        <f>ROUND(I5*G5*D5,0)</f>
        <v>455</v>
      </c>
      <c r="R5">
        <f>I5*G5</f>
        <v>330</v>
      </c>
      <c r="S5" t="s">
        <v>28</v>
      </c>
      <c r="T5" s="3">
        <f>P5/I5/G5</f>
        <v>2.9463636363636363</v>
      </c>
      <c r="U5" s="3">
        <f>G5*T5</f>
        <v>29.463636363636361</v>
      </c>
    </row>
    <row r="6" spans="1:21" x14ac:dyDescent="0.3">
      <c r="A6">
        <v>1215</v>
      </c>
      <c r="B6" t="s">
        <v>44</v>
      </c>
      <c r="D6">
        <v>1.35</v>
      </c>
      <c r="F6" t="s">
        <v>45</v>
      </c>
      <c r="G6">
        <v>15</v>
      </c>
      <c r="H6" t="s">
        <v>46</v>
      </c>
      <c r="I6">
        <v>20</v>
      </c>
      <c r="J6" t="s">
        <v>47</v>
      </c>
      <c r="K6" t="s">
        <v>48</v>
      </c>
      <c r="L6" t="s">
        <v>49</v>
      </c>
      <c r="M6" s="1">
        <v>44347</v>
      </c>
      <c r="N6" t="s">
        <v>50</v>
      </c>
      <c r="O6">
        <v>2021</v>
      </c>
      <c r="P6" s="2">
        <v>727.9</v>
      </c>
      <c r="Q6">
        <f>ROUND(I6*G6*D6,0)</f>
        <v>405</v>
      </c>
      <c r="R6">
        <f>I6*G6</f>
        <v>300</v>
      </c>
      <c r="S6" t="s">
        <v>28</v>
      </c>
      <c r="T6" s="3">
        <f>P6/I6/G6</f>
        <v>2.426333333333333</v>
      </c>
      <c r="U6" s="3">
        <f>G6*T6</f>
        <v>36.394999999999996</v>
      </c>
    </row>
    <row r="7" spans="1:21" x14ac:dyDescent="0.3">
      <c r="A7">
        <v>1216</v>
      </c>
      <c r="B7" t="s">
        <v>29</v>
      </c>
      <c r="D7">
        <v>1.51</v>
      </c>
      <c r="E7" t="s">
        <v>30</v>
      </c>
      <c r="F7" t="s">
        <v>31</v>
      </c>
      <c r="G7">
        <v>5</v>
      </c>
      <c r="H7" t="s">
        <v>23</v>
      </c>
      <c r="I7">
        <v>30</v>
      </c>
      <c r="J7" t="s">
        <v>24</v>
      </c>
      <c r="K7" t="s">
        <v>25</v>
      </c>
      <c r="L7" t="s">
        <v>26</v>
      </c>
      <c r="M7" s="1">
        <v>44377</v>
      </c>
      <c r="N7" t="s">
        <v>51</v>
      </c>
      <c r="O7">
        <v>2021</v>
      </c>
      <c r="P7" s="2">
        <v>469</v>
      </c>
      <c r="Q7">
        <f>ROUND(I7*G7*D7,0)</f>
        <v>227</v>
      </c>
      <c r="R7">
        <f>I7*G7</f>
        <v>150</v>
      </c>
      <c r="S7" t="s">
        <v>28</v>
      </c>
      <c r="T7" s="3">
        <f>P7/I7/G7</f>
        <v>3.1266666666666665</v>
      </c>
      <c r="U7" s="3">
        <f>G7*T7</f>
        <v>15.633333333333333</v>
      </c>
    </row>
    <row r="8" spans="1:21" x14ac:dyDescent="0.3">
      <c r="A8">
        <v>1217</v>
      </c>
      <c r="B8" t="s">
        <v>40</v>
      </c>
      <c r="C8" t="s">
        <v>52</v>
      </c>
      <c r="D8">
        <v>1.38</v>
      </c>
      <c r="E8" t="s">
        <v>41</v>
      </c>
      <c r="F8" t="s">
        <v>31</v>
      </c>
      <c r="G8">
        <v>15</v>
      </c>
      <c r="H8" t="s">
        <v>23</v>
      </c>
      <c r="I8">
        <v>24</v>
      </c>
      <c r="J8" t="s">
        <v>37</v>
      </c>
      <c r="K8" t="s">
        <v>37</v>
      </c>
      <c r="L8" t="s">
        <v>26</v>
      </c>
      <c r="M8" s="1">
        <v>44408</v>
      </c>
      <c r="N8" t="s">
        <v>53</v>
      </c>
      <c r="O8">
        <v>2021</v>
      </c>
      <c r="P8" s="2">
        <v>949</v>
      </c>
      <c r="Q8">
        <f>ROUND(I8*G8*D8,0)</f>
        <v>497</v>
      </c>
      <c r="R8">
        <f>I8*G8</f>
        <v>360</v>
      </c>
      <c r="S8" t="s">
        <v>39</v>
      </c>
      <c r="T8" s="3">
        <f>P8/I8/G8</f>
        <v>2.6361111111111111</v>
      </c>
      <c r="U8" s="3">
        <f>G8*T8</f>
        <v>39.541666666666664</v>
      </c>
    </row>
    <row r="9" spans="1:21" x14ac:dyDescent="0.3">
      <c r="A9">
        <v>1218</v>
      </c>
      <c r="B9" t="s">
        <v>29</v>
      </c>
      <c r="D9">
        <v>1.51</v>
      </c>
      <c r="E9" t="s">
        <v>30</v>
      </c>
      <c r="F9" t="s">
        <v>31</v>
      </c>
      <c r="G9">
        <v>15</v>
      </c>
      <c r="H9" t="s">
        <v>23</v>
      </c>
      <c r="I9">
        <v>24</v>
      </c>
      <c r="J9" t="s">
        <v>37</v>
      </c>
      <c r="K9" t="s">
        <v>37</v>
      </c>
      <c r="L9" t="s">
        <v>26</v>
      </c>
      <c r="M9" s="1">
        <v>44439</v>
      </c>
      <c r="N9" t="s">
        <v>54</v>
      </c>
      <c r="O9">
        <v>2021</v>
      </c>
      <c r="P9" s="2">
        <v>872</v>
      </c>
      <c r="Q9">
        <f>ROUND(I9*G9*D9,0)</f>
        <v>544</v>
      </c>
      <c r="R9">
        <f>I9*G9</f>
        <v>360</v>
      </c>
      <c r="S9" t="s">
        <v>39</v>
      </c>
      <c r="T9" s="3">
        <f>P9/I9/G9</f>
        <v>2.4222222222222225</v>
      </c>
      <c r="U9" s="3">
        <f>G9*T9</f>
        <v>36.333333333333336</v>
      </c>
    </row>
    <row r="10" spans="1:21" x14ac:dyDescent="0.3">
      <c r="A10">
        <v>1219</v>
      </c>
      <c r="B10" t="s">
        <v>34</v>
      </c>
      <c r="D10">
        <v>1.47</v>
      </c>
      <c r="E10" t="s">
        <v>30</v>
      </c>
      <c r="F10" t="s">
        <v>36</v>
      </c>
      <c r="G10">
        <v>5</v>
      </c>
      <c r="H10" t="s">
        <v>23</v>
      </c>
      <c r="I10">
        <v>60</v>
      </c>
      <c r="J10" t="s">
        <v>24</v>
      </c>
      <c r="K10" t="s">
        <v>25</v>
      </c>
      <c r="L10" t="s">
        <v>26</v>
      </c>
      <c r="M10" s="1">
        <v>44469</v>
      </c>
      <c r="N10" t="s">
        <v>55</v>
      </c>
      <c r="O10">
        <v>2021</v>
      </c>
      <c r="P10" s="2">
        <v>972.5</v>
      </c>
      <c r="Q10">
        <f>ROUND(I10*G10*D10,0)</f>
        <v>441</v>
      </c>
      <c r="R10">
        <f>I10*G10</f>
        <v>300</v>
      </c>
      <c r="S10" t="s">
        <v>28</v>
      </c>
      <c r="T10" s="3">
        <f>P10/I10/G10</f>
        <v>3.2416666666666663</v>
      </c>
      <c r="U10" s="3">
        <f>G10*T10</f>
        <v>16.208333333333332</v>
      </c>
    </row>
    <row r="11" spans="1:21" x14ac:dyDescent="0.3">
      <c r="A11">
        <v>1220</v>
      </c>
      <c r="B11" t="s">
        <v>40</v>
      </c>
      <c r="C11" t="s">
        <v>56</v>
      </c>
      <c r="D11">
        <v>1.38</v>
      </c>
      <c r="E11" t="s">
        <v>41</v>
      </c>
      <c r="F11" t="s">
        <v>31</v>
      </c>
      <c r="G11">
        <v>2.5</v>
      </c>
      <c r="H11" t="s">
        <v>23</v>
      </c>
      <c r="I11">
        <v>120</v>
      </c>
      <c r="J11" t="s">
        <v>24</v>
      </c>
      <c r="K11" t="s">
        <v>25</v>
      </c>
      <c r="L11" t="s">
        <v>26</v>
      </c>
      <c r="M11" s="1">
        <v>44500</v>
      </c>
      <c r="N11" t="s">
        <v>57</v>
      </c>
      <c r="O11">
        <v>2021</v>
      </c>
      <c r="P11" s="2">
        <v>1115</v>
      </c>
      <c r="Q11">
        <f>ROUND(I11*G11*D11,0)</f>
        <v>414</v>
      </c>
      <c r="R11">
        <f>I11*G11</f>
        <v>300</v>
      </c>
      <c r="S11" t="s">
        <v>39</v>
      </c>
      <c r="T11" s="3">
        <f>P11/I11/G11</f>
        <v>3.7166666666666663</v>
      </c>
      <c r="U11" s="3">
        <f>G11*T11</f>
        <v>9.2916666666666661</v>
      </c>
    </row>
    <row r="12" spans="1:21" x14ac:dyDescent="0.3">
      <c r="A12">
        <v>1221</v>
      </c>
      <c r="B12" t="s">
        <v>29</v>
      </c>
      <c r="D12">
        <v>1.51</v>
      </c>
      <c r="E12" t="s">
        <v>30</v>
      </c>
      <c r="F12" t="s">
        <v>31</v>
      </c>
      <c r="G12">
        <v>15</v>
      </c>
      <c r="H12" t="s">
        <v>23</v>
      </c>
      <c r="I12">
        <v>24</v>
      </c>
      <c r="J12" t="s">
        <v>37</v>
      </c>
      <c r="K12" t="s">
        <v>37</v>
      </c>
      <c r="L12" t="s">
        <v>26</v>
      </c>
      <c r="M12" s="1">
        <v>44530</v>
      </c>
      <c r="N12" t="s">
        <v>58</v>
      </c>
      <c r="O12">
        <v>2021</v>
      </c>
      <c r="P12" s="2">
        <v>872</v>
      </c>
      <c r="Q12">
        <f>ROUND(I12*G12*D12,0)</f>
        <v>544</v>
      </c>
      <c r="R12">
        <f>I12*G12</f>
        <v>360</v>
      </c>
      <c r="S12" t="s">
        <v>28</v>
      </c>
      <c r="T12" s="3">
        <f>P12/I12/G12</f>
        <v>2.4222222222222225</v>
      </c>
      <c r="U12" s="3">
        <f>G12*T12</f>
        <v>36.333333333333336</v>
      </c>
    </row>
    <row r="13" spans="1:21" x14ac:dyDescent="0.3">
      <c r="A13">
        <v>1222</v>
      </c>
      <c r="B13" t="s">
        <v>59</v>
      </c>
      <c r="D13" s="4">
        <v>1</v>
      </c>
      <c r="F13" t="s">
        <v>60</v>
      </c>
      <c r="G13">
        <v>1</v>
      </c>
      <c r="H13" t="s">
        <v>23</v>
      </c>
      <c r="I13">
        <v>100</v>
      </c>
      <c r="J13" t="s">
        <v>24</v>
      </c>
      <c r="K13" t="s">
        <v>61</v>
      </c>
      <c r="L13" t="s">
        <v>26</v>
      </c>
      <c r="M13" s="1">
        <v>44561</v>
      </c>
      <c r="N13" t="s">
        <v>62</v>
      </c>
      <c r="O13">
        <v>2021</v>
      </c>
      <c r="P13" s="2">
        <v>1752</v>
      </c>
      <c r="Q13">
        <f>ROUND(I13*G13*D13,0)</f>
        <v>100</v>
      </c>
      <c r="R13">
        <f>I13*G13</f>
        <v>100</v>
      </c>
      <c r="S13" t="s">
        <v>28</v>
      </c>
      <c r="T13" s="3">
        <f>P13/I13/G13</f>
        <v>17.52</v>
      </c>
      <c r="U13" s="3">
        <f>G13*T13</f>
        <v>17.52</v>
      </c>
    </row>
    <row r="14" spans="1:21" x14ac:dyDescent="0.3">
      <c r="A14">
        <v>2211</v>
      </c>
      <c r="B14" t="s">
        <v>21</v>
      </c>
      <c r="D14">
        <v>1.43</v>
      </c>
      <c r="F14" t="s">
        <v>22</v>
      </c>
      <c r="G14">
        <v>15</v>
      </c>
      <c r="H14" t="s">
        <v>23</v>
      </c>
      <c r="I14">
        <v>14</v>
      </c>
      <c r="J14" t="s">
        <v>24</v>
      </c>
      <c r="K14" t="s">
        <v>25</v>
      </c>
      <c r="L14" t="s">
        <v>26</v>
      </c>
      <c r="M14" s="1">
        <v>44592</v>
      </c>
      <c r="N14" t="s">
        <v>27</v>
      </c>
      <c r="O14">
        <v>2022</v>
      </c>
      <c r="P14" s="2">
        <v>559</v>
      </c>
      <c r="Q14">
        <f>ROUND(I14*G14*D14,0)</f>
        <v>300</v>
      </c>
      <c r="R14">
        <f>I14*G14</f>
        <v>210</v>
      </c>
      <c r="S14" t="s">
        <v>28</v>
      </c>
      <c r="T14" s="3">
        <f>P14/I14/G14</f>
        <v>2.6619047619047622</v>
      </c>
      <c r="U14" s="3">
        <f>G14*T14</f>
        <v>39.928571428571431</v>
      </c>
    </row>
    <row r="15" spans="1:21" x14ac:dyDescent="0.3">
      <c r="A15">
        <v>2212</v>
      </c>
      <c r="B15" t="s">
        <v>29</v>
      </c>
      <c r="D15">
        <v>1.51</v>
      </c>
      <c r="E15" t="s">
        <v>30</v>
      </c>
      <c r="F15" t="s">
        <v>31</v>
      </c>
      <c r="G15">
        <v>5</v>
      </c>
      <c r="H15" t="s">
        <v>23</v>
      </c>
      <c r="I15">
        <v>60</v>
      </c>
      <c r="J15" t="s">
        <v>32</v>
      </c>
      <c r="K15" t="s">
        <v>32</v>
      </c>
      <c r="L15" t="s">
        <v>26</v>
      </c>
      <c r="M15" s="1">
        <v>44620</v>
      </c>
      <c r="N15" t="s">
        <v>33</v>
      </c>
      <c r="O15">
        <v>2022</v>
      </c>
      <c r="P15" s="2">
        <v>912</v>
      </c>
      <c r="Q15">
        <f>ROUND(I15*G15*D15,0)</f>
        <v>453</v>
      </c>
      <c r="R15">
        <f>I15*G15</f>
        <v>300</v>
      </c>
      <c r="S15" t="s">
        <v>28</v>
      </c>
      <c r="T15" s="3">
        <f>P15/I15/G15</f>
        <v>3.04</v>
      </c>
      <c r="U15" s="3">
        <f>G15*T15</f>
        <v>15.2</v>
      </c>
    </row>
    <row r="16" spans="1:21" x14ac:dyDescent="0.3">
      <c r="A16">
        <v>2213</v>
      </c>
      <c r="B16" t="s">
        <v>34</v>
      </c>
      <c r="C16" t="s">
        <v>35</v>
      </c>
      <c r="D16">
        <v>1.47</v>
      </c>
      <c r="E16" t="s">
        <v>30</v>
      </c>
      <c r="F16" t="s">
        <v>36</v>
      </c>
      <c r="G16">
        <v>15</v>
      </c>
      <c r="H16" t="s">
        <v>23</v>
      </c>
      <c r="I16">
        <v>72</v>
      </c>
      <c r="J16" t="s">
        <v>37</v>
      </c>
      <c r="K16" t="s">
        <v>37</v>
      </c>
      <c r="L16" t="s">
        <v>26</v>
      </c>
      <c r="M16" s="1">
        <v>44651</v>
      </c>
      <c r="N16" t="s">
        <v>38</v>
      </c>
      <c r="O16">
        <v>2022</v>
      </c>
      <c r="P16" s="2">
        <v>2309</v>
      </c>
      <c r="Q16">
        <f>ROUND(I16*G16*D16,0)</f>
        <v>1588</v>
      </c>
      <c r="R16">
        <f>I16*G16</f>
        <v>1080</v>
      </c>
      <c r="S16" t="s">
        <v>39</v>
      </c>
      <c r="T16" s="3">
        <f>P16/I16/G16</f>
        <v>2.1379629629629631</v>
      </c>
      <c r="U16" s="3">
        <f>G16*T16</f>
        <v>32.069444444444443</v>
      </c>
    </row>
    <row r="17" spans="1:21" x14ac:dyDescent="0.3">
      <c r="A17">
        <v>2214</v>
      </c>
      <c r="B17" t="s">
        <v>40</v>
      </c>
      <c r="D17">
        <v>1.38</v>
      </c>
      <c r="E17" t="s">
        <v>41</v>
      </c>
      <c r="F17" t="s">
        <v>31</v>
      </c>
      <c r="G17">
        <v>10</v>
      </c>
      <c r="H17" t="s">
        <v>23</v>
      </c>
      <c r="I17">
        <v>19</v>
      </c>
      <c r="J17" t="s">
        <v>24</v>
      </c>
      <c r="K17" t="s">
        <v>42</v>
      </c>
      <c r="L17" t="s">
        <v>26</v>
      </c>
      <c r="M17" s="1">
        <v>44681</v>
      </c>
      <c r="N17" t="s">
        <v>43</v>
      </c>
      <c r="O17">
        <v>2022</v>
      </c>
      <c r="P17" s="2">
        <v>1047.8</v>
      </c>
      <c r="Q17">
        <f>ROUND(I17*G17*D17,0)</f>
        <v>262</v>
      </c>
      <c r="R17">
        <f>I17*G17</f>
        <v>190</v>
      </c>
      <c r="S17" t="s">
        <v>28</v>
      </c>
      <c r="T17" s="3">
        <f>P17/I17/G17</f>
        <v>5.5147368421052629</v>
      </c>
      <c r="U17" s="3">
        <f>G17*T17</f>
        <v>55.147368421052633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 EVOL</vt:lpstr>
      <vt:lpstr>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Catherine</cp:lastModifiedBy>
  <dcterms:created xsi:type="dcterms:W3CDTF">2022-04-13T11:49:57Z</dcterms:created>
  <dcterms:modified xsi:type="dcterms:W3CDTF">2022-04-13T12:47:22Z</dcterms:modified>
</cp:coreProperties>
</file>