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o\Documents\Déchiffré\Clients et Partenaires\Dla-Sozinho\"/>
    </mc:Choice>
  </mc:AlternateContent>
  <xr:revisionPtr revIDLastSave="0" documentId="13_ncr:1_{90316AE7-1116-4B94-8858-D306386D324B}" xr6:coauthVersionLast="47" xr6:coauthVersionMax="47" xr10:uidLastSave="{00000000-0000-0000-0000-000000000000}"/>
  <bookViews>
    <workbookView xWindow="-108" yWindow="-108" windowWidth="23256" windowHeight="12576" tabRatio="902" firstSheet="2" activeTab="2" xr2:uid="{00000000-000D-0000-FFFF-FFFF00000000}"/>
  </bookViews>
  <sheets>
    <sheet name="I-Listing" sheetId="1" state="hidden" r:id="rId1"/>
    <sheet name="I-Paramètres1" sheetId="16" state="hidden" r:id="rId2"/>
    <sheet name="Recap Subventions par DAS" sheetId="27" r:id="rId3"/>
    <sheet name="Saisie Subventions" sheetId="24" r:id="rId4"/>
    <sheet name="Feuil2" sheetId="23" state="hidden" r:id="rId5"/>
    <sheet name="I-Paramètres2" sheetId="17" state="hidden" r:id="rId6"/>
  </sheets>
  <definedNames>
    <definedName name="DAS">'I-Paramètres1'!$B$38:$B$45</definedName>
    <definedName name="DateDemarrage">'I-Paramètres1'!$C$4</definedName>
    <definedName name="DateFinPremierExercice">'I-Paramètres1'!$C$6</definedName>
    <definedName name="IntituléP1">'I-Paramètres2'!$B$5</definedName>
    <definedName name="IntituléP2">'I-Paramètres2'!$B$6</definedName>
    <definedName name="IntituléP3">'I-Paramètres2'!$B$7</definedName>
    <definedName name="ListeRubriquesSubventions">OFFSET('I-Listing'!$A$3,0,0,COUNTIF('I-Listing'!$A$3:$A$25,"&gt;&lt;"))</definedName>
    <definedName name="RegroupementProduits">'I-Paramètres1'!$C$11:$C$18</definedName>
    <definedName name="SelectionExercice">'I-Paramètres2'!$H$5:$H$6</definedName>
    <definedName name="TDP">'I-Paramètres2'!$B$5:$E$7</definedName>
  </definedNames>
  <calcPr calcId="191029"/>
  <fileRecoveryPr repairLoad="1"/>
</workbook>
</file>

<file path=xl/calcChain.xml><?xml version="1.0" encoding="utf-8"?>
<calcChain xmlns="http://schemas.openxmlformats.org/spreadsheetml/2006/main">
  <c r="B10" i="27" l="1"/>
  <c r="C10" i="27"/>
  <c r="D10" i="27"/>
  <c r="B11" i="27"/>
  <c r="C11" i="27"/>
  <c r="D11" i="27"/>
  <c r="B12" i="27"/>
  <c r="C12" i="27"/>
  <c r="D12" i="27"/>
  <c r="B13" i="27"/>
  <c r="C13" i="27"/>
  <c r="D13" i="27"/>
  <c r="B14" i="27"/>
  <c r="C14" i="27"/>
  <c r="D14" i="27"/>
  <c r="B15" i="27"/>
  <c r="C15" i="27"/>
  <c r="D15" i="27"/>
  <c r="B16" i="27"/>
  <c r="C16" i="27"/>
  <c r="D16" i="27"/>
  <c r="B17" i="27"/>
  <c r="C17" i="27"/>
  <c r="D17" i="27"/>
  <c r="C9" i="27"/>
  <c r="D9" i="27"/>
  <c r="B9" i="27"/>
  <c r="C15" i="17"/>
  <c r="B15" i="17"/>
  <c r="B14" i="17"/>
  <c r="B13" i="17"/>
  <c r="C7" i="17"/>
  <c r="H6" i="17"/>
  <c r="C6" i="17"/>
  <c r="H5" i="17"/>
  <c r="E5" i="17"/>
  <c r="E6" i="17" s="1"/>
  <c r="D5" i="17"/>
  <c r="B5" i="17" s="1"/>
  <c r="M6" i="24"/>
  <c r="L6" i="24"/>
  <c r="K6" i="24"/>
  <c r="J6" i="24"/>
  <c r="I6" i="24"/>
  <c r="H6" i="24"/>
  <c r="G6" i="24"/>
  <c r="F6" i="24"/>
  <c r="A18" i="27"/>
  <c r="A25" i="1" a="1"/>
  <c r="A25" i="1" s="1"/>
  <c r="A24" i="1" a="1"/>
  <c r="A24" i="1" s="1"/>
  <c r="A23" i="1" a="1"/>
  <c r="A23" i="1" s="1"/>
  <c r="A22" i="1" a="1"/>
  <c r="A22" i="1" s="1"/>
  <c r="A21" i="1" a="1"/>
  <c r="A21" i="1" s="1"/>
  <c r="A20" i="1" a="1"/>
  <c r="A20" i="1" s="1"/>
  <c r="A19" i="1" a="1"/>
  <c r="A19" i="1" s="1"/>
  <c r="A18" i="1" a="1"/>
  <c r="A18" i="1" s="1"/>
  <c r="A17" i="1" a="1"/>
  <c r="A17" i="1" s="1"/>
  <c r="A16" i="1" a="1"/>
  <c r="A16" i="1" s="1"/>
  <c r="A15" i="1" a="1"/>
  <c r="A15" i="1" s="1"/>
  <c r="A14" i="1" a="1"/>
  <c r="A14" i="1" s="1"/>
  <c r="A13" i="1" a="1"/>
  <c r="A13" i="1" s="1"/>
  <c r="A12" i="1" a="1"/>
  <c r="A12" i="1" s="1"/>
  <c r="A11" i="1" a="1"/>
  <c r="A11" i="1" s="1"/>
  <c r="A10" i="1" a="1"/>
  <c r="A10" i="1" s="1"/>
  <c r="A9" i="1" a="1"/>
  <c r="A9" i="1" s="1"/>
  <c r="A8" i="1" a="1"/>
  <c r="A8" i="1" s="1"/>
  <c r="A7" i="1" a="1"/>
  <c r="A7" i="1" s="1"/>
  <c r="A6" i="1" a="1"/>
  <c r="A6" i="1" s="1"/>
  <c r="A5" i="1" a="1"/>
  <c r="A5" i="1" s="1"/>
  <c r="A4" i="1" a="1"/>
  <c r="A4" i="1" s="1"/>
  <c r="A3" i="1" a="1"/>
  <c r="A3" i="1" s="1"/>
  <c r="C4" i="24" l="1"/>
  <c r="C3" i="24" s="1"/>
  <c r="B8" i="27"/>
  <c r="B4" i="27" s="1"/>
  <c r="E7" i="17"/>
  <c r="D7" i="17"/>
  <c r="B18" i="17"/>
  <c r="B19" i="17" s="1"/>
  <c r="B20" i="17" s="1"/>
  <c r="B21" i="17" s="1"/>
  <c r="B22" i="17" s="1"/>
  <c r="B23" i="17" s="1"/>
  <c r="B24" i="17" s="1"/>
  <c r="B25" i="17" s="1"/>
  <c r="B26" i="17" s="1"/>
  <c r="B27" i="17" s="1"/>
  <c r="B28" i="17" s="1"/>
  <c r="B29" i="17" s="1"/>
  <c r="B30" i="17" s="1"/>
  <c r="B31" i="17" s="1"/>
  <c r="B32" i="17" s="1"/>
  <c r="B33" i="17" s="1"/>
  <c r="B34" i="17" s="1"/>
  <c r="B35" i="17" s="1"/>
  <c r="B36" i="17" s="1"/>
  <c r="B37" i="17" s="1"/>
  <c r="B38" i="17" s="1"/>
  <c r="B39" i="17" s="1"/>
  <c r="B40" i="17" s="1"/>
  <c r="B41" i="17" s="1"/>
  <c r="B42" i="17" s="1"/>
  <c r="B43" i="17" s="1"/>
  <c r="B44" i="17" s="1"/>
  <c r="B45" i="17" s="1"/>
  <c r="B46" i="17" s="1"/>
  <c r="B47" i="17" s="1"/>
  <c r="B48" i="17" s="1"/>
  <c r="B49" i="17" s="1"/>
  <c r="B50" i="17" s="1"/>
  <c r="B51" i="17" s="1"/>
  <c r="B52" i="17" s="1"/>
  <c r="B53" i="17" s="1"/>
  <c r="B54" i="17" s="1"/>
  <c r="B55" i="17" s="1"/>
  <c r="B56" i="17" s="1"/>
  <c r="B57" i="17" s="1"/>
  <c r="B58" i="17" s="1"/>
  <c r="B59" i="17" s="1"/>
  <c r="B60" i="17" s="1"/>
  <c r="B61" i="17" s="1"/>
  <c r="B62" i="17" s="1"/>
  <c r="B63" i="17" s="1"/>
  <c r="B64" i="17" s="1"/>
  <c r="B65" i="17" s="1"/>
  <c r="B66" i="17" s="1"/>
  <c r="B67" i="17" s="1"/>
  <c r="B68" i="17" s="1"/>
  <c r="B69" i="17" s="1"/>
  <c r="B70" i="17" s="1"/>
  <c r="B71" i="17" s="1"/>
  <c r="B72" i="17" s="1"/>
  <c r="B73" i="17" s="1"/>
  <c r="B74" i="17" s="1"/>
  <c r="B75" i="17" s="1"/>
  <c r="B76" i="17" s="1"/>
  <c r="B77" i="17" s="1"/>
  <c r="D6" i="17"/>
  <c r="B6" i="17" s="1"/>
  <c r="A16" i="27" a="1"/>
  <c r="A16" i="27" s="1"/>
  <c r="A14" i="27" a="1"/>
  <c r="A14" i="27" s="1"/>
  <c r="A9" i="27" a="1"/>
  <c r="A9" i="27" s="1"/>
  <c r="A12" i="27" a="1"/>
  <c r="A12" i="27" s="1"/>
  <c r="B3" i="27"/>
  <c r="A10" i="27" a="1"/>
  <c r="A10" i="27" s="1"/>
  <c r="A13" i="27" a="1"/>
  <c r="A13" i="27" s="1"/>
  <c r="A15" i="27" a="1"/>
  <c r="A15" i="27" s="1"/>
  <c r="A17" i="27" a="1"/>
  <c r="A17" i="27" s="1"/>
  <c r="A11" i="27" a="1"/>
  <c r="A11" i="27" s="1"/>
  <c r="B7" i="17" l="1"/>
  <c r="E4" i="24" s="1"/>
  <c r="E3" i="24" s="1"/>
  <c r="D4" i="24"/>
  <c r="D3" i="24" s="1"/>
  <c r="C8" i="27"/>
  <c r="D8" i="27" l="1"/>
  <c r="C4" i="27"/>
  <c r="C3" i="27"/>
  <c r="B18" i="27" l="1"/>
  <c r="D4" i="27"/>
  <c r="D3" i="27"/>
  <c r="C18" i="27"/>
  <c r="D18" i="27" l="1"/>
</calcChain>
</file>

<file path=xl/sharedStrings.xml><?xml version="1.0" encoding="utf-8"?>
<sst xmlns="http://schemas.openxmlformats.org/spreadsheetml/2006/main" count="136" uniqueCount="102">
  <si>
    <t>Produits</t>
  </si>
  <si>
    <t>Autres Produits</t>
  </si>
  <si>
    <t>Prévi</t>
  </si>
  <si>
    <t>Intitulé</t>
  </si>
  <si>
    <t>Services Extérieurs</t>
  </si>
  <si>
    <t>Autres Charges</t>
  </si>
  <si>
    <t>Décaissements</t>
  </si>
  <si>
    <t>Année</t>
  </si>
  <si>
    <t>Encaissements</t>
  </si>
  <si>
    <t>Mensuel</t>
  </si>
  <si>
    <t>Annuel</t>
  </si>
  <si>
    <t>Semestriel</t>
  </si>
  <si>
    <t>Trimestriel</t>
  </si>
  <si>
    <t>Matériel informatique</t>
  </si>
  <si>
    <t>Date de démarrage du prévisionnel</t>
  </si>
  <si>
    <t>Date de fin du premier exercice</t>
  </si>
  <si>
    <t>Charges</t>
  </si>
  <si>
    <t>Impôts et Taxes</t>
  </si>
  <si>
    <t>Charges de Personnel</t>
  </si>
  <si>
    <t>Investissements</t>
  </si>
  <si>
    <t>Capitaux Propres</t>
  </si>
  <si>
    <t>Actif Circulant</t>
  </si>
  <si>
    <t>Dettes Financières</t>
  </si>
  <si>
    <t>Disponibilités</t>
  </si>
  <si>
    <t>Dettes Circulantes</t>
  </si>
  <si>
    <t>Amortissement</t>
  </si>
  <si>
    <t>Type Investissement</t>
  </si>
  <si>
    <t>Durée minimum</t>
  </si>
  <si>
    <t>Durée maximum</t>
  </si>
  <si>
    <t>Bâtiments commerciaux</t>
  </si>
  <si>
    <t>Bâtiments industriels</t>
  </si>
  <si>
    <t>Immeubles à usage de bureaux</t>
  </si>
  <si>
    <t>Matériel</t>
  </si>
  <si>
    <t>Outillage</t>
  </si>
  <si>
    <t>Matériel de Transport</t>
  </si>
  <si>
    <t>Matériel de bureau</t>
  </si>
  <si>
    <t>Mobilier</t>
  </si>
  <si>
    <t>Installations Techniques</t>
  </si>
  <si>
    <t>Agencements et installations</t>
  </si>
  <si>
    <t>Brevets</t>
  </si>
  <si>
    <t>Travaux / Aménagements terrains</t>
  </si>
  <si>
    <t>Frais d'immatriculation (CFE, Préfecture)</t>
  </si>
  <si>
    <t>Frais de recherche et de développement</t>
  </si>
  <si>
    <t>Droit au bail et fonds commercial</t>
  </si>
  <si>
    <t>Frais d'honoraires (avocat, notaire, frais agence)</t>
  </si>
  <si>
    <t>Publicité au démarrage (création site web etc.)</t>
  </si>
  <si>
    <t>Petit Matériel</t>
  </si>
  <si>
    <t>Année du Prévisionnel</t>
  </si>
  <si>
    <t>Année de fin 1er Exercice</t>
  </si>
  <si>
    <t>Unité Charges Fixes</t>
  </si>
  <si>
    <t>Index</t>
  </si>
  <si>
    <t>Début</t>
  </si>
  <si>
    <t>Fin</t>
  </si>
  <si>
    <t>Exercice 1</t>
  </si>
  <si>
    <t>Année N</t>
  </si>
  <si>
    <t>Exercice 2</t>
  </si>
  <si>
    <t>Année N+1</t>
  </si>
  <si>
    <t>Exercice 3</t>
  </si>
  <si>
    <t>Année du Réalisé</t>
  </si>
  <si>
    <t>Extraction</t>
  </si>
  <si>
    <t>Mois/Année</t>
  </si>
  <si>
    <t>Actif</t>
  </si>
  <si>
    <t>Passif</t>
  </si>
  <si>
    <t>Autres Services Extérieurs</t>
  </si>
  <si>
    <t>Rubrique</t>
  </si>
  <si>
    <t>Délai de Paiement(mois)</t>
  </si>
  <si>
    <t>Regroupement Rubrique</t>
  </si>
  <si>
    <t>Durée et Démarrage du Prévisionnel</t>
  </si>
  <si>
    <t>X</t>
  </si>
  <si>
    <t>Regroupement</t>
  </si>
  <si>
    <t>LISTE SUBVENTIONS</t>
  </si>
  <si>
    <t>Subventions Prévisionnelles</t>
  </si>
  <si>
    <t>Intitulé de la subvention</t>
  </si>
  <si>
    <t>Montant affecté sur l'année</t>
  </si>
  <si>
    <t>Rubrique Subvention</t>
  </si>
  <si>
    <t>Achats</t>
  </si>
  <si>
    <t>Ventes et Prestations</t>
  </si>
  <si>
    <t xml:space="preserve">Subventions d'exploitation </t>
  </si>
  <si>
    <t>Aides aux Postes et Services Civiques</t>
  </si>
  <si>
    <t xml:space="preserve"> Subventions</t>
  </si>
  <si>
    <t>DAS</t>
  </si>
  <si>
    <t>Café</t>
  </si>
  <si>
    <t>Répartition par DAS</t>
  </si>
  <si>
    <t>Prestations RSE - Economie Circulaire</t>
  </si>
  <si>
    <t>Prestations Design - architecture Intérieure</t>
  </si>
  <si>
    <t>Prestations Fonction support Agence</t>
  </si>
  <si>
    <t>Achat/Revente Mobilier</t>
  </si>
  <si>
    <t>Vente Mobilier sur-mesure</t>
  </si>
  <si>
    <t>Produits sur Livraison/Installation</t>
  </si>
  <si>
    <t>Culture</t>
  </si>
  <si>
    <t>Education</t>
  </si>
  <si>
    <t>Asso</t>
  </si>
  <si>
    <t>Sub 1</t>
  </si>
  <si>
    <t>Sub 2</t>
  </si>
  <si>
    <t>Sub 3</t>
  </si>
  <si>
    <t>Etat - Préfecture</t>
  </si>
  <si>
    <t>Etat - DRAC</t>
  </si>
  <si>
    <t>Région</t>
  </si>
  <si>
    <t>Département</t>
  </si>
  <si>
    <t>Mairie</t>
  </si>
  <si>
    <t>Postes de Sub</t>
  </si>
  <si>
    <t>Subventions par 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</si>
</sst>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40C]mmm;@"/>
    <numFmt numFmtId="165" formatCode="#,##0\ &quot;€&quot;"/>
    <numFmt numFmtId="166" formatCode="[$-40C]mmm\-yy;@"/>
    <numFmt numFmtId="168" formatCode="#,##0.00\ &quot;€&quot;"/>
    <numFmt numFmtId="171" formatCode="[$-40C]d\-mmm\-yy;@"/>
  </numFmts>
  <fonts count="27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b/>
      <sz val="15"/>
      <color theme="0"/>
      <name val="Calibri "/>
    </font>
    <font>
      <b/>
      <sz val="12"/>
      <color theme="0"/>
      <name val="Calibri"/>
      <family val="2"/>
      <scheme val="minor"/>
    </font>
    <font>
      <b/>
      <sz val="9"/>
      <color theme="0"/>
      <name val="Poppins"/>
    </font>
    <font>
      <sz val="9"/>
      <color theme="1"/>
      <name val="Poppins"/>
    </font>
    <font>
      <sz val="11"/>
      <name val="Poppins"/>
    </font>
    <font>
      <sz val="10"/>
      <color theme="0"/>
      <name val="Poppins"/>
    </font>
    <font>
      <b/>
      <sz val="10"/>
      <color theme="0"/>
      <name val="Poppins"/>
    </font>
    <font>
      <sz val="10"/>
      <color theme="1"/>
      <name val="Poppins"/>
    </font>
    <font>
      <b/>
      <sz val="14"/>
      <color theme="0"/>
      <name val="Poppins"/>
    </font>
    <font>
      <sz val="9"/>
      <color theme="1"/>
      <name val="Calibri"/>
      <family val="2"/>
      <scheme val="minor"/>
    </font>
    <font>
      <sz val="10"/>
      <name val="Poppins"/>
    </font>
    <font>
      <sz val="10"/>
      <color theme="1"/>
      <name val="Arial"/>
      <family val="2"/>
    </font>
    <font>
      <sz val="8"/>
      <name val="Poppins"/>
    </font>
    <font>
      <sz val="8"/>
      <color theme="1"/>
      <name val="Arial"/>
      <family val="2"/>
    </font>
    <font>
      <sz val="9"/>
      <color theme="2" tint="-0.749992370372631"/>
      <name val="Poppins"/>
    </font>
    <font>
      <sz val="11"/>
      <color theme="1"/>
      <name val="Calibri"/>
      <family val="2"/>
      <scheme val="minor"/>
    </font>
    <font>
      <sz val="9"/>
      <color theme="0"/>
      <name val="Poppins"/>
    </font>
    <font>
      <sz val="8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8"/>
      <color theme="2" tint="-0.749992370372631"/>
      <name val="Poppins"/>
    </font>
    <font>
      <b/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297A"/>
        <bgColor rgb="FF00297A"/>
      </patternFill>
    </fill>
    <fill>
      <patternFill patternType="solid">
        <fgColor rgb="FFFF7D00"/>
        <bgColor rgb="FF2E75B5"/>
      </patternFill>
    </fill>
    <fill>
      <patternFill patternType="solid">
        <fgColor rgb="FFF3BB12"/>
        <bgColor rgb="FFF3BB12"/>
      </patternFill>
    </fill>
    <fill>
      <patternFill patternType="solid">
        <fgColor rgb="FF007B85"/>
        <bgColor rgb="FF2E75B5"/>
      </patternFill>
    </fill>
    <fill>
      <patternFill patternType="solid">
        <fgColor rgb="FF00D084"/>
        <bgColor rgb="FF00D084"/>
      </patternFill>
    </fill>
    <fill>
      <patternFill patternType="solid">
        <fgColor indexed="65"/>
      </patternFill>
    </fill>
    <fill>
      <patternFill patternType="solid">
        <fgColor rgb="FF00D9EA"/>
        <bgColor rgb="FF2E75B5"/>
      </patternFill>
    </fill>
    <fill>
      <patternFill patternType="solid">
        <fgColor rgb="FFF3BB12"/>
        <bgColor rgb="FF2E75B5"/>
      </patternFill>
    </fill>
    <fill>
      <patternFill patternType="solid">
        <fgColor rgb="FF00D9EA"/>
        <bgColor rgb="FF00D9EA"/>
      </patternFill>
    </fill>
    <fill>
      <patternFill patternType="solid">
        <fgColor rgb="FF007B85"/>
        <bgColor rgb="FF007B85"/>
      </patternFill>
    </fill>
    <fill>
      <patternFill patternType="solid">
        <fgColor rgb="FFFFD965"/>
        <bgColor rgb="FFFFD965"/>
      </patternFill>
    </fill>
    <fill>
      <patternFill patternType="solid">
        <fgColor theme="7" tint="0.59999389629810485"/>
        <bgColor rgb="FF2E75B5"/>
      </patternFill>
    </fill>
    <fill>
      <patternFill patternType="solid">
        <fgColor theme="0"/>
        <bgColor indexed="64"/>
      </patternFill>
    </fill>
    <fill>
      <patternFill patternType="solid">
        <fgColor rgb="FF00D9EA"/>
        <bgColor indexed="64"/>
      </patternFill>
    </fill>
    <fill>
      <patternFill patternType="solid">
        <fgColor theme="7" tint="0.39997558519241921"/>
        <bgColor rgb="FF007B85"/>
      </patternFill>
    </fill>
    <fill>
      <patternFill patternType="solid">
        <fgColor rgb="FF00D084"/>
        <bgColor rgb="FF007B85"/>
      </patternFill>
    </fill>
  </fills>
  <borders count="60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medium">
        <color theme="0"/>
      </top>
      <bottom/>
      <diagonal/>
    </border>
    <border>
      <left style="dashed">
        <color rgb="FF007B85"/>
      </left>
      <right style="dashed">
        <color rgb="FF007B85"/>
      </right>
      <top style="dashed">
        <color rgb="FF007B85"/>
      </top>
      <bottom style="dashed">
        <color rgb="FF007B85"/>
      </bottom>
      <diagonal/>
    </border>
    <border>
      <left/>
      <right style="thick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thick">
        <color theme="0"/>
      </left>
      <right style="medium">
        <color theme="0"/>
      </right>
      <top/>
      <bottom style="medium">
        <color theme="0"/>
      </bottom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dashed">
        <color rgb="FF007B85"/>
      </left>
      <right style="dashed">
        <color rgb="FF007B85"/>
      </right>
      <top/>
      <bottom style="dashed">
        <color rgb="FF007B85"/>
      </bottom>
      <diagonal/>
    </border>
    <border>
      <left/>
      <right/>
      <top style="medium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medium">
        <color theme="0"/>
      </top>
      <bottom style="thick">
        <color theme="0"/>
      </bottom>
      <diagonal/>
    </border>
    <border>
      <left style="thick">
        <color rgb="FF007B85"/>
      </left>
      <right/>
      <top style="thick">
        <color rgb="FF007B85"/>
      </top>
      <bottom style="thick">
        <color rgb="FF007B85"/>
      </bottom>
      <diagonal/>
    </border>
    <border>
      <left style="thick">
        <color rgb="FF007B85"/>
      </left>
      <right style="thick">
        <color rgb="FF007B85"/>
      </right>
      <top style="thick">
        <color rgb="FF007B85"/>
      </top>
      <bottom style="thick">
        <color rgb="FF007B85"/>
      </bottom>
      <diagonal/>
    </border>
    <border>
      <left style="thick">
        <color theme="0"/>
      </left>
      <right style="thick">
        <color rgb="FF007B85"/>
      </right>
      <top style="thick">
        <color rgb="FF007B85"/>
      </top>
      <bottom style="thick">
        <color theme="0"/>
      </bottom>
      <diagonal/>
    </border>
    <border>
      <left style="thick">
        <color theme="0"/>
      </left>
      <right style="thick">
        <color rgb="FF007B85"/>
      </right>
      <top style="thick">
        <color theme="0"/>
      </top>
      <bottom style="thick">
        <color theme="0"/>
      </bottom>
      <diagonal/>
    </border>
    <border>
      <left style="medium">
        <color theme="0"/>
      </left>
      <right style="thick">
        <color rgb="FF007B85"/>
      </right>
      <top style="thick">
        <color rgb="FF007B85"/>
      </top>
      <bottom style="medium">
        <color theme="0"/>
      </bottom>
      <diagonal/>
    </border>
    <border>
      <left style="medium">
        <color theme="0"/>
      </left>
      <right style="thick">
        <color rgb="FF007B85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ck">
        <color theme="0"/>
      </left>
      <right style="thick">
        <color theme="0"/>
      </right>
      <top style="medium">
        <color theme="0"/>
      </top>
      <bottom style="medium">
        <color theme="0"/>
      </bottom>
      <diagonal/>
    </border>
    <border>
      <left style="dashed">
        <color rgb="FF007B85"/>
      </left>
      <right style="dashed">
        <color rgb="FF007B85"/>
      </right>
      <top style="medium">
        <color theme="0"/>
      </top>
      <bottom style="dashed">
        <color rgb="FF007B85"/>
      </bottom>
      <diagonal/>
    </border>
    <border>
      <left style="thick">
        <color rgb="FF007B85"/>
      </left>
      <right style="thick">
        <color theme="0"/>
      </right>
      <top style="thick">
        <color rgb="FF007B85"/>
      </top>
      <bottom style="thick">
        <color theme="0"/>
      </bottom>
      <diagonal/>
    </border>
    <border>
      <left style="thick">
        <color rgb="FF007B85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rgb="FF007B85"/>
      </left>
      <right style="medium">
        <color theme="0"/>
      </right>
      <top style="thick">
        <color rgb="FF007B85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thick">
        <color rgb="FF007B85"/>
      </top>
      <bottom style="medium">
        <color theme="0"/>
      </bottom>
      <diagonal/>
    </border>
    <border>
      <left style="thick">
        <color rgb="FF007B85"/>
      </left>
      <right style="thick">
        <color rgb="FF007B85"/>
      </right>
      <top style="medium">
        <color theme="0"/>
      </top>
      <bottom style="medium">
        <color theme="0"/>
      </bottom>
      <diagonal/>
    </border>
    <border>
      <left style="thick">
        <color rgb="FF007B85"/>
      </left>
      <right style="thick">
        <color rgb="FF007B85"/>
      </right>
      <top style="medium">
        <color theme="0"/>
      </top>
      <bottom style="thick">
        <color rgb="FF007B85"/>
      </bottom>
      <diagonal/>
    </border>
    <border>
      <left/>
      <right style="thick">
        <color rgb="FF007B85"/>
      </right>
      <top style="medium">
        <color theme="0"/>
      </top>
      <bottom style="medium">
        <color theme="0"/>
      </bottom>
      <diagonal/>
    </border>
    <border>
      <left/>
      <right style="thick">
        <color rgb="FF007B85"/>
      </right>
      <top style="medium">
        <color theme="0"/>
      </top>
      <bottom style="thick">
        <color rgb="FF007B85"/>
      </bottom>
      <diagonal/>
    </border>
    <border>
      <left style="medium">
        <color rgb="FF007B85"/>
      </left>
      <right style="thick">
        <color rgb="FF007B85"/>
      </right>
      <top style="thick">
        <color rgb="FF007B85"/>
      </top>
      <bottom style="medium">
        <color theme="0"/>
      </bottom>
      <diagonal/>
    </border>
    <border>
      <left style="medium">
        <color rgb="FF007B85"/>
      </left>
      <right style="thick">
        <color rgb="FF007B85"/>
      </right>
      <top style="medium">
        <color theme="0"/>
      </top>
      <bottom style="medium">
        <color theme="0"/>
      </bottom>
      <diagonal/>
    </border>
    <border>
      <left style="thick">
        <color rgb="FF007B85"/>
      </left>
      <right style="thick">
        <color rgb="FF007B85"/>
      </right>
      <top style="medium">
        <color theme="0"/>
      </top>
      <bottom/>
      <diagonal/>
    </border>
    <border>
      <left style="thick">
        <color rgb="FF007B85"/>
      </left>
      <right/>
      <top style="thick">
        <color theme="0"/>
      </top>
      <bottom style="medium">
        <color theme="0"/>
      </bottom>
      <diagonal/>
    </border>
    <border>
      <left/>
      <right/>
      <top style="thick">
        <color theme="0"/>
      </top>
      <bottom style="medium">
        <color theme="0"/>
      </bottom>
      <diagonal/>
    </border>
    <border>
      <left/>
      <right style="thick">
        <color rgb="FF007B85"/>
      </right>
      <top style="thick">
        <color theme="0"/>
      </top>
      <bottom style="medium">
        <color theme="0"/>
      </bottom>
      <diagonal/>
    </border>
    <border>
      <left style="thick">
        <color rgb="FF007B85"/>
      </left>
      <right/>
      <top style="medium">
        <color theme="0"/>
      </top>
      <bottom style="medium">
        <color theme="0"/>
      </bottom>
      <diagonal/>
    </border>
    <border>
      <left style="thick">
        <color rgb="FF007B85"/>
      </left>
      <right/>
      <top style="medium">
        <color theme="0"/>
      </top>
      <bottom style="thick">
        <color theme="0"/>
      </bottom>
      <diagonal/>
    </border>
    <border>
      <left/>
      <right style="thick">
        <color rgb="FF007B85"/>
      </right>
      <top style="medium">
        <color theme="0"/>
      </top>
      <bottom style="thick">
        <color theme="0"/>
      </bottom>
      <diagonal/>
    </border>
    <border>
      <left style="thick">
        <color rgb="FF007B85"/>
      </left>
      <right style="thick">
        <color rgb="FF007B85"/>
      </right>
      <top style="thick">
        <color theme="0"/>
      </top>
      <bottom style="medium">
        <color theme="0"/>
      </bottom>
      <diagonal/>
    </border>
    <border>
      <left style="thick">
        <color rgb="FF007B85"/>
      </left>
      <right style="thick">
        <color rgb="FF007B85"/>
      </right>
      <top style="medium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rgb="FF007B85"/>
      </top>
      <bottom style="thick">
        <color theme="0"/>
      </bottom>
      <diagonal/>
    </border>
    <border>
      <left style="thick">
        <color rgb="FF007B85"/>
      </left>
      <right/>
      <top style="medium">
        <color theme="0"/>
      </top>
      <bottom style="thick">
        <color rgb="FF007B85"/>
      </bottom>
      <diagonal/>
    </border>
    <border>
      <left/>
      <right/>
      <top style="medium">
        <color theme="0"/>
      </top>
      <bottom style="thick">
        <color rgb="FF007B85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rgb="FF007B85"/>
      </left>
      <right style="thick">
        <color rgb="FF007B85"/>
      </right>
      <top/>
      <bottom style="medium">
        <color theme="0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dotted">
        <color rgb="FF007B85"/>
      </left>
      <right style="medium">
        <color rgb="FFFFFFFF"/>
      </right>
      <top style="thick">
        <color theme="0"/>
      </top>
      <bottom/>
      <diagonal/>
    </border>
    <border>
      <left style="medium">
        <color rgb="FFFFFFFF"/>
      </left>
      <right style="medium">
        <color rgb="FFFFFFFF"/>
      </right>
      <top style="thick">
        <color theme="0"/>
      </top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ck">
        <color rgb="FF007B85"/>
      </left>
      <right style="thick">
        <color rgb="FF007B85"/>
      </right>
      <top style="thick">
        <color rgb="FF007B85"/>
      </top>
      <bottom/>
      <diagonal/>
    </border>
  </borders>
  <cellStyleXfs count="16">
    <xf numFmtId="0" fontId="0" fillId="0" borderId="0"/>
    <xf numFmtId="44" fontId="21" fillId="0" borderId="0" applyFont="0" applyFill="0" applyBorder="0" applyProtection="0"/>
    <xf numFmtId="0" fontId="4" fillId="0" borderId="0"/>
    <xf numFmtId="0" fontId="5" fillId="0" borderId="0"/>
    <xf numFmtId="0" fontId="4" fillId="0" borderId="0"/>
    <xf numFmtId="9" fontId="21" fillId="0" borderId="0" applyFont="0" applyFill="0" applyBorder="0" applyProtection="0"/>
    <xf numFmtId="9" fontId="21" fillId="0" borderId="0" applyFont="0" applyFill="0" applyBorder="0" applyProtection="0"/>
    <xf numFmtId="0" fontId="6" fillId="2" borderId="1" applyBorder="0">
      <alignment horizontal="center" vertical="center"/>
    </xf>
    <xf numFmtId="0" fontId="7" fillId="3" borderId="2" applyBorder="0">
      <alignment horizontal="center" vertical="center" wrapText="1"/>
    </xf>
    <xf numFmtId="0" fontId="3" fillId="0" borderId="0"/>
    <xf numFmtId="0" fontId="2" fillId="0" borderId="0"/>
    <xf numFmtId="44" fontId="2" fillId="0" borderId="0" applyFont="0" applyFill="0" applyBorder="0" applyProtection="0"/>
    <xf numFmtId="9" fontId="2" fillId="0" borderId="0" applyFont="0" applyFill="0" applyBorder="0" applyProtection="0"/>
    <xf numFmtId="9" fontId="2" fillId="0" borderId="0" applyFont="0" applyFill="0" applyBorder="0" applyProtection="0"/>
    <xf numFmtId="0" fontId="2" fillId="0" borderId="0"/>
    <xf numFmtId="0" fontId="1" fillId="0" borderId="0"/>
  </cellStyleXfs>
  <cellXfs count="107">
    <xf numFmtId="0" fontId="0" fillId="0" borderId="0" xfId="0"/>
    <xf numFmtId="3" fontId="8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justify"/>
    </xf>
    <xf numFmtId="0" fontId="4" fillId="0" borderId="0" xfId="2"/>
    <xf numFmtId="0" fontId="10" fillId="7" borderId="6" xfId="2" applyFont="1" applyFill="1" applyBorder="1" applyAlignment="1">
      <alignment horizontal="left" vertical="justify" wrapText="1"/>
    </xf>
    <xf numFmtId="0" fontId="10" fillId="7" borderId="7" xfId="2" applyFont="1" applyFill="1" applyBorder="1" applyAlignment="1">
      <alignment horizontal="left" vertical="justify" wrapText="1"/>
    </xf>
    <xf numFmtId="14" fontId="8" fillId="8" borderId="8" xfId="2" applyNumberFormat="1" applyFont="1" applyFill="1" applyBorder="1" applyAlignment="1">
      <alignment horizontal="center" vertical="justify" wrapText="1"/>
    </xf>
    <xf numFmtId="14" fontId="8" fillId="8" borderId="9" xfId="2" applyNumberFormat="1" applyFont="1" applyFill="1" applyBorder="1" applyAlignment="1">
      <alignment horizontal="center" vertical="center" wrapText="1"/>
    </xf>
    <xf numFmtId="0" fontId="4" fillId="0" borderId="0" xfId="2" applyAlignment="1">
      <alignment horizontal="centerContinuous" vertical="center"/>
    </xf>
    <xf numFmtId="0" fontId="10" fillId="7" borderId="0" xfId="2" applyFont="1" applyFill="1" applyAlignment="1">
      <alignment horizontal="center" vertical="center" wrapText="1"/>
    </xf>
    <xf numFmtId="0" fontId="13" fillId="0" borderId="0" xfId="0" applyFont="1" applyAlignment="1">
      <alignment vertical="justify"/>
    </xf>
    <xf numFmtId="0" fontId="9" fillId="0" borderId="0" xfId="0" applyFont="1"/>
    <xf numFmtId="0" fontId="13" fillId="0" borderId="0" xfId="0" applyFont="1" applyAlignment="1">
      <alignment vertical="center"/>
    </xf>
    <xf numFmtId="0" fontId="13" fillId="0" borderId="0" xfId="0" applyFont="1"/>
    <xf numFmtId="0" fontId="19" fillId="0" borderId="0" xfId="0" applyFont="1"/>
    <xf numFmtId="3" fontId="8" fillId="4" borderId="0" xfId="0" applyNumberFormat="1" applyFont="1" applyFill="1" applyAlignment="1">
      <alignment vertical="center" wrapText="1"/>
    </xf>
    <xf numFmtId="3" fontId="8" fillId="11" borderId="27" xfId="0" applyNumberFormat="1" applyFont="1" applyFill="1" applyBorder="1" applyAlignment="1">
      <alignment horizontal="center" vertical="center" wrapText="1"/>
    </xf>
    <xf numFmtId="3" fontId="8" fillId="11" borderId="28" xfId="0" applyNumberFormat="1" applyFont="1" applyFill="1" applyBorder="1" applyAlignment="1">
      <alignment horizontal="center" vertical="center" wrapText="1"/>
    </xf>
    <xf numFmtId="14" fontId="8" fillId="5" borderId="29" xfId="2" applyNumberFormat="1" applyFont="1" applyFill="1" applyBorder="1" applyAlignment="1">
      <alignment horizontal="left" vertical="center" wrapText="1"/>
    </xf>
    <xf numFmtId="0" fontId="20" fillId="0" borderId="3" xfId="0" applyFont="1" applyBorder="1" applyAlignment="1">
      <alignment horizontal="center" vertical="center"/>
    </xf>
    <xf numFmtId="171" fontId="20" fillId="0" borderId="3" xfId="2" applyNumberFormat="1" applyFont="1" applyBorder="1" applyAlignment="1">
      <alignment horizontal="left" vertical="center" wrapText="1"/>
    </xf>
    <xf numFmtId="0" fontId="20" fillId="0" borderId="3" xfId="0" applyFont="1" applyBorder="1" applyAlignment="1">
      <alignment horizontal="left" vertical="center"/>
    </xf>
    <xf numFmtId="0" fontId="20" fillId="0" borderId="3" xfId="2" applyFont="1" applyBorder="1" applyAlignment="1">
      <alignment horizontal="right" vertical="center" wrapText="1"/>
    </xf>
    <xf numFmtId="0" fontId="20" fillId="0" borderId="0" xfId="0" applyFont="1" applyAlignment="1">
      <alignment horizontal="left" vertical="center"/>
    </xf>
    <xf numFmtId="3" fontId="8" fillId="0" borderId="0" xfId="0" applyNumberFormat="1" applyFont="1" applyAlignment="1">
      <alignment vertical="center" wrapText="1"/>
    </xf>
    <xf numFmtId="166" fontId="9" fillId="0" borderId="30" xfId="0" applyNumberFormat="1" applyFont="1" applyBorder="1" applyAlignment="1">
      <alignment horizontal="center" vertical="center"/>
    </xf>
    <xf numFmtId="166" fontId="9" fillId="0" borderId="18" xfId="0" applyNumberFormat="1" applyFont="1" applyBorder="1" applyAlignment="1">
      <alignment horizontal="center" vertical="center"/>
    </xf>
    <xf numFmtId="14" fontId="22" fillId="5" borderId="21" xfId="2" applyNumberFormat="1" applyFont="1" applyFill="1" applyBorder="1" applyAlignment="1">
      <alignment horizontal="left" vertical="center"/>
    </xf>
    <xf numFmtId="14" fontId="20" fillId="13" borderId="22" xfId="2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>
      <alignment horizontal="center"/>
    </xf>
    <xf numFmtId="3" fontId="12" fillId="4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9" fillId="14" borderId="0" xfId="0" applyFont="1" applyFill="1" applyAlignment="1">
      <alignment vertical="center"/>
    </xf>
    <xf numFmtId="0" fontId="0" fillId="14" borderId="0" xfId="0" applyFill="1" applyAlignment="1">
      <alignment vertical="center"/>
    </xf>
    <xf numFmtId="0" fontId="16" fillId="7" borderId="11" xfId="2" applyFont="1" applyFill="1" applyBorder="1" applyAlignment="1">
      <alignment horizontal="center" vertical="center" wrapText="1"/>
    </xf>
    <xf numFmtId="0" fontId="12" fillId="9" borderId="9" xfId="2" applyFont="1" applyFill="1" applyBorder="1" applyAlignment="1">
      <alignment horizontal="center" vertical="center" wrapText="1"/>
    </xf>
    <xf numFmtId="0" fontId="17" fillId="0" borderId="10" xfId="2" applyFont="1" applyBorder="1" applyAlignment="1">
      <alignment horizontal="centerContinuous" vertical="center"/>
    </xf>
    <xf numFmtId="3" fontId="22" fillId="11" borderId="33" xfId="0" applyNumberFormat="1" applyFont="1" applyFill="1" applyBorder="1" applyAlignment="1">
      <alignment horizontal="center" vertical="center" wrapText="1"/>
    </xf>
    <xf numFmtId="3" fontId="22" fillId="11" borderId="34" xfId="0" applyNumberFormat="1" applyFont="1" applyFill="1" applyBorder="1" applyAlignment="1">
      <alignment horizontal="center" vertical="center" wrapText="1"/>
    </xf>
    <xf numFmtId="3" fontId="22" fillId="11" borderId="25" xfId="0" applyNumberFormat="1" applyFont="1" applyFill="1" applyBorder="1" applyAlignment="1">
      <alignment horizontal="center" vertical="center" wrapText="1"/>
    </xf>
    <xf numFmtId="164" fontId="20" fillId="0" borderId="3" xfId="0" applyNumberFormat="1" applyFont="1" applyBorder="1" applyAlignment="1">
      <alignment horizontal="left" vertical="center"/>
    </xf>
    <xf numFmtId="0" fontId="24" fillId="0" borderId="0" xfId="0" applyFont="1"/>
    <xf numFmtId="3" fontId="22" fillId="5" borderId="31" xfId="2" applyNumberFormat="1" applyFont="1" applyFill="1" applyBorder="1" applyAlignment="1">
      <alignment horizontal="center" vertical="center"/>
    </xf>
    <xf numFmtId="3" fontId="22" fillId="5" borderId="32" xfId="2" applyNumberFormat="1" applyFont="1" applyFill="1" applyBorder="1" applyAlignment="1">
      <alignment horizontal="center" vertical="center"/>
    </xf>
    <xf numFmtId="14" fontId="20" fillId="13" borderId="36" xfId="2" applyNumberFormat="1" applyFont="1" applyFill="1" applyBorder="1" applyAlignment="1" applyProtection="1">
      <alignment horizontal="left" vertical="center"/>
      <protection locked="0"/>
    </xf>
    <xf numFmtId="14" fontId="20" fillId="13" borderId="35" xfId="2" applyNumberFormat="1" applyFont="1" applyFill="1" applyBorder="1" applyAlignment="1" applyProtection="1">
      <alignment horizontal="left" vertical="center"/>
      <protection locked="0"/>
    </xf>
    <xf numFmtId="14" fontId="20" fillId="13" borderId="39" xfId="2" applyNumberFormat="1" applyFont="1" applyFill="1" applyBorder="1" applyAlignment="1" applyProtection="1">
      <alignment horizontal="left" vertical="center"/>
      <protection locked="0"/>
    </xf>
    <xf numFmtId="14" fontId="20" fillId="13" borderId="40" xfId="2" applyNumberFormat="1" applyFont="1" applyFill="1" applyBorder="1" applyAlignment="1" applyProtection="1">
      <alignment horizontal="left" vertical="center"/>
      <protection locked="0"/>
    </xf>
    <xf numFmtId="14" fontId="20" fillId="13" borderId="41" xfId="2" applyNumberFormat="1" applyFont="1" applyFill="1" applyBorder="1" applyAlignment="1" applyProtection="1">
      <alignment horizontal="left" vertical="center"/>
      <protection locked="0"/>
    </xf>
    <xf numFmtId="14" fontId="20" fillId="13" borderId="48" xfId="2" applyNumberFormat="1" applyFont="1" applyFill="1" applyBorder="1" applyAlignment="1" applyProtection="1">
      <alignment horizontal="left" vertical="center"/>
      <protection locked="0"/>
    </xf>
    <xf numFmtId="14" fontId="20" fillId="13" borderId="49" xfId="2" applyNumberFormat="1" applyFont="1" applyFill="1" applyBorder="1" applyAlignment="1" applyProtection="1">
      <alignment horizontal="left" vertical="center"/>
      <protection locked="0"/>
    </xf>
    <xf numFmtId="0" fontId="25" fillId="13" borderId="26" xfId="2" applyFont="1" applyFill="1" applyBorder="1" applyAlignment="1" applyProtection="1">
      <alignment horizontal="center" vertical="center"/>
      <protection locked="0"/>
    </xf>
    <xf numFmtId="3" fontId="8" fillId="4" borderId="53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4" fillId="6" borderId="5" xfId="3" applyFont="1" applyFill="1" applyBorder="1" applyAlignment="1">
      <alignment vertical="center"/>
    </xf>
    <xf numFmtId="0" fontId="26" fillId="0" borderId="0" xfId="0" applyFont="1"/>
    <xf numFmtId="3" fontId="12" fillId="0" borderId="0" xfId="0" applyNumberFormat="1" applyFont="1" applyAlignment="1">
      <alignment horizontal="center" vertical="center"/>
    </xf>
    <xf numFmtId="3" fontId="12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3" fontId="11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8" fillId="5" borderId="4" xfId="2" applyFont="1" applyFill="1" applyBorder="1" applyAlignment="1">
      <alignment horizontal="centerContinuous" vertical="center"/>
    </xf>
    <xf numFmtId="0" fontId="8" fillId="5" borderId="2" xfId="2" applyFont="1" applyFill="1" applyBorder="1" applyAlignment="1">
      <alignment horizontal="center" vertical="center" wrapText="1"/>
    </xf>
    <xf numFmtId="14" fontId="20" fillId="13" borderId="54" xfId="2" applyNumberFormat="1" applyFont="1" applyFill="1" applyBorder="1" applyAlignment="1" applyProtection="1">
      <alignment horizontal="left" vertical="center"/>
      <protection locked="0"/>
    </xf>
    <xf numFmtId="0" fontId="8" fillId="10" borderId="13" xfId="0" applyFont="1" applyFill="1" applyBorder="1" applyAlignment="1">
      <alignment horizontal="center" vertical="center" wrapText="1"/>
    </xf>
    <xf numFmtId="0" fontId="8" fillId="10" borderId="17" xfId="0" applyFont="1" applyFill="1" applyBorder="1" applyAlignment="1">
      <alignment horizontal="center" vertical="center"/>
    </xf>
    <xf numFmtId="0" fontId="22" fillId="11" borderId="20" xfId="0" applyFont="1" applyFill="1" applyBorder="1" applyAlignment="1" applyProtection="1">
      <alignment horizontal="center" vertical="center" wrapText="1"/>
      <protection locked="0"/>
    </xf>
    <xf numFmtId="14" fontId="20" fillId="13" borderId="59" xfId="2" applyNumberFormat="1" applyFont="1" applyFill="1" applyBorder="1" applyAlignment="1" applyProtection="1">
      <alignment horizontal="left" vertical="center"/>
      <protection locked="0"/>
    </xf>
    <xf numFmtId="0" fontId="10" fillId="0" borderId="6" xfId="2" applyFont="1" applyBorder="1" applyAlignment="1">
      <alignment horizontal="left" vertical="justify" wrapText="1"/>
    </xf>
    <xf numFmtId="14" fontId="8" fillId="0" borderId="0" xfId="2" applyNumberFormat="1" applyFont="1" applyAlignment="1">
      <alignment horizontal="center" vertical="justify" wrapText="1"/>
    </xf>
    <xf numFmtId="14" fontId="8" fillId="0" borderId="7" xfId="2" applyNumberFormat="1" applyFont="1" applyBorder="1" applyAlignment="1">
      <alignment horizontal="center" vertical="center" wrapText="1"/>
    </xf>
    <xf numFmtId="3" fontId="20" fillId="0" borderId="0" xfId="0" applyNumberFormat="1" applyFont="1" applyAlignment="1">
      <alignment vertical="center"/>
    </xf>
    <xf numFmtId="165" fontId="8" fillId="10" borderId="12" xfId="0" applyNumberFormat="1" applyFont="1" applyFill="1" applyBorder="1" applyAlignment="1">
      <alignment vertical="center"/>
    </xf>
    <xf numFmtId="0" fontId="8" fillId="10" borderId="16" xfId="0" applyFont="1" applyFill="1" applyBorder="1" applyAlignment="1">
      <alignment horizontal="center" vertical="center"/>
    </xf>
    <xf numFmtId="0" fontId="18" fillId="16" borderId="12" xfId="0" applyFont="1" applyFill="1" applyBorder="1" applyAlignment="1" applyProtection="1">
      <alignment horizontal="center" vertical="center" wrapText="1"/>
      <protection locked="0"/>
    </xf>
    <xf numFmtId="0" fontId="18" fillId="16" borderId="0" xfId="0" applyFont="1" applyFill="1" applyAlignment="1" applyProtection="1">
      <alignment horizontal="center" vertical="center" wrapText="1"/>
      <protection locked="0"/>
    </xf>
    <xf numFmtId="14" fontId="18" fillId="17" borderId="12" xfId="0" applyNumberFormat="1" applyFont="1" applyFill="1" applyBorder="1" applyAlignment="1" applyProtection="1">
      <alignment horizontal="center" vertical="center" wrapText="1"/>
      <protection locked="0"/>
    </xf>
    <xf numFmtId="0" fontId="18" fillId="12" borderId="55" xfId="0" applyFont="1" applyFill="1" applyBorder="1" applyAlignment="1" applyProtection="1">
      <alignment vertical="center"/>
      <protection locked="0"/>
    </xf>
    <xf numFmtId="165" fontId="18" fillId="12" borderId="56" xfId="0" applyNumberFormat="1" applyFont="1" applyFill="1" applyBorder="1" applyAlignment="1" applyProtection="1">
      <alignment vertical="center"/>
      <protection locked="0"/>
    </xf>
    <xf numFmtId="9" fontId="18" fillId="12" borderId="57" xfId="5" applyFont="1" applyFill="1" applyBorder="1" applyProtection="1">
      <protection locked="0"/>
    </xf>
    <xf numFmtId="168" fontId="18" fillId="12" borderId="58" xfId="0" applyNumberFormat="1" applyFont="1" applyFill="1" applyBorder="1" applyAlignment="1" applyProtection="1">
      <alignment vertical="center"/>
      <protection locked="0"/>
    </xf>
    <xf numFmtId="9" fontId="18" fillId="12" borderId="58" xfId="5" applyFont="1" applyFill="1" applyBorder="1" applyProtection="1">
      <protection locked="0"/>
    </xf>
    <xf numFmtId="14" fontId="20" fillId="13" borderId="45" xfId="2" applyNumberFormat="1" applyFont="1" applyFill="1" applyBorder="1" applyAlignment="1" applyProtection="1">
      <alignment horizontal="left" vertical="center"/>
      <protection locked="0"/>
    </xf>
    <xf numFmtId="14" fontId="20" fillId="13" borderId="5" xfId="2" applyNumberFormat="1" applyFont="1" applyFill="1" applyBorder="1" applyAlignment="1" applyProtection="1">
      <alignment horizontal="left" vertical="center"/>
      <protection locked="0"/>
    </xf>
    <xf numFmtId="14" fontId="20" fillId="13" borderId="37" xfId="2" applyNumberFormat="1" applyFont="1" applyFill="1" applyBorder="1" applyAlignment="1" applyProtection="1">
      <alignment horizontal="left" vertical="center"/>
      <protection locked="0"/>
    </xf>
    <xf numFmtId="14" fontId="20" fillId="13" borderId="51" xfId="2" applyNumberFormat="1" applyFont="1" applyFill="1" applyBorder="1" applyAlignment="1" applyProtection="1">
      <alignment horizontal="left" vertical="center"/>
      <protection locked="0"/>
    </xf>
    <xf numFmtId="14" fontId="20" fillId="13" borderId="52" xfId="2" applyNumberFormat="1" applyFont="1" applyFill="1" applyBorder="1" applyAlignment="1" applyProtection="1">
      <alignment horizontal="left" vertical="center"/>
      <protection locked="0"/>
    </xf>
    <xf numFmtId="14" fontId="20" fillId="13" borderId="38" xfId="2" applyNumberFormat="1" applyFont="1" applyFill="1" applyBorder="1" applyAlignment="1" applyProtection="1">
      <alignment horizontal="left" vertical="center"/>
      <protection locked="0"/>
    </xf>
    <xf numFmtId="3" fontId="22" fillId="5" borderId="50" xfId="2" applyNumberFormat="1" applyFont="1" applyFill="1" applyBorder="1" applyAlignment="1">
      <alignment horizontal="center" vertical="center"/>
    </xf>
    <xf numFmtId="3" fontId="22" fillId="5" borderId="23" xfId="2" applyNumberFormat="1" applyFont="1" applyFill="1" applyBorder="1" applyAlignment="1">
      <alignment horizontal="center" vertical="center"/>
    </xf>
    <xf numFmtId="14" fontId="20" fillId="13" borderId="42" xfId="2" applyNumberFormat="1" applyFont="1" applyFill="1" applyBorder="1" applyAlignment="1" applyProtection="1">
      <alignment horizontal="left" vertical="center"/>
      <protection locked="0"/>
    </xf>
    <xf numFmtId="14" fontId="20" fillId="13" borderId="43" xfId="2" applyNumberFormat="1" applyFont="1" applyFill="1" applyBorder="1" applyAlignment="1" applyProtection="1">
      <alignment horizontal="left" vertical="center"/>
      <protection locked="0"/>
    </xf>
    <xf numFmtId="14" fontId="20" fillId="13" borderId="44" xfId="2" applyNumberFormat="1" applyFont="1" applyFill="1" applyBorder="1" applyAlignment="1" applyProtection="1">
      <alignment horizontal="left" vertical="center"/>
      <protection locked="0"/>
    </xf>
    <xf numFmtId="14" fontId="20" fillId="13" borderId="46" xfId="2" applyNumberFormat="1" applyFont="1" applyFill="1" applyBorder="1" applyAlignment="1" applyProtection="1">
      <alignment horizontal="left" vertical="center"/>
      <protection locked="0"/>
    </xf>
    <xf numFmtId="14" fontId="20" fillId="13" borderId="19" xfId="2" applyNumberFormat="1" applyFont="1" applyFill="1" applyBorder="1" applyAlignment="1" applyProtection="1">
      <alignment horizontal="left" vertical="center"/>
      <protection locked="0"/>
    </xf>
    <xf numFmtId="14" fontId="20" fillId="13" borderId="47" xfId="2" applyNumberFormat="1" applyFont="1" applyFill="1" applyBorder="1" applyAlignment="1" applyProtection="1">
      <alignment horizontal="left" vertical="center"/>
      <protection locked="0"/>
    </xf>
    <xf numFmtId="3" fontId="22" fillId="5" borderId="9" xfId="2" applyNumberFormat="1" applyFont="1" applyFill="1" applyBorder="1" applyAlignment="1">
      <alignment horizontal="center" vertical="center"/>
    </xf>
    <xf numFmtId="3" fontId="22" fillId="5" borderId="24" xfId="2" applyNumberFormat="1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/>
    </xf>
    <xf numFmtId="0" fontId="14" fillId="4" borderId="0" xfId="0" applyFont="1" applyFill="1" applyAlignment="1">
      <alignment horizontal="left" vertical="center"/>
    </xf>
    <xf numFmtId="3" fontId="8" fillId="4" borderId="0" xfId="0" applyNumberFormat="1" applyFont="1" applyFill="1" applyAlignment="1">
      <alignment horizontal="left" vertical="center" wrapText="1"/>
    </xf>
    <xf numFmtId="3" fontId="8" fillId="4" borderId="0" xfId="0" applyNumberFormat="1" applyFont="1" applyFill="1" applyAlignment="1">
      <alignment horizontal="center" vertical="center" wrapText="1"/>
    </xf>
    <xf numFmtId="0" fontId="10" fillId="15" borderId="9" xfId="2" applyFont="1" applyFill="1" applyBorder="1" applyAlignment="1">
      <alignment horizontal="center" vertical="justify" wrapText="1"/>
    </xf>
    <xf numFmtId="0" fontId="8" fillId="10" borderId="9" xfId="0" applyFont="1" applyFill="1" applyBorder="1" applyAlignment="1">
      <alignment horizontal="center" vertical="center"/>
    </xf>
  </cellXfs>
  <cellStyles count="16">
    <cellStyle name="Monétaire 2" xfId="1" xr:uid="{00000000-0005-0000-0000-000001000000}"/>
    <cellStyle name="Monétaire 2 2" xfId="11" xr:uid="{B21D1D68-30ED-48F0-899A-48B9C61C0222}"/>
    <cellStyle name="Normal" xfId="0" builtinId="0"/>
    <cellStyle name="Normal 2" xfId="2" xr:uid="{00000000-0005-0000-0000-000003000000}"/>
    <cellStyle name="Normal 2 2" xfId="3" xr:uid="{00000000-0005-0000-0000-000004000000}"/>
    <cellStyle name="Normal 3" xfId="10" xr:uid="{E26D154E-68E6-4DDD-BF40-3A5A41BD429B}"/>
    <cellStyle name="Normal 4" xfId="4" xr:uid="{00000000-0005-0000-0000-000005000000}"/>
    <cellStyle name="Normal 5" xfId="9" xr:uid="{DA6A8A2E-1613-4DEE-8731-3B8EA2DDD25E}"/>
    <cellStyle name="Normal 5 2" xfId="14" xr:uid="{6CDC3B63-A0A4-4047-B63A-926FEFBDE0E5}"/>
    <cellStyle name="Normal 6" xfId="15" xr:uid="{554E985B-BA7E-4C0A-B10E-E30FCE8C8E0E}"/>
    <cellStyle name="Pourcentage" xfId="5" builtinId="5"/>
    <cellStyle name="Pourcentage 2" xfId="6" xr:uid="{00000000-0005-0000-0000-000007000000}"/>
    <cellStyle name="Pourcentage 2 2" xfId="13" xr:uid="{A00D7149-BCDA-4C3A-A219-570F5246E29D}"/>
    <cellStyle name="Pourcentage 3" xfId="12" xr:uid="{B379DC06-7CAD-43FB-B731-2A0E96C8BD7A}"/>
    <cellStyle name="Titre1 2" xfId="7" xr:uid="{00000000-0005-0000-0000-000008000000}"/>
    <cellStyle name="Titre2B" xfId="8" xr:uid="{00000000-0005-0000-0000-000009000000}"/>
  </cellStyles>
  <dxfs count="0"/>
  <tableStyles count="0" defaultTableStyle="TableStyleMedium2" defaultPivotStyle="PivotStyleLight16"/>
  <colors>
    <mruColors>
      <color rgb="FF00D9EA"/>
      <color rgb="FF00D084"/>
      <color rgb="FFF3BB12"/>
      <color rgb="FF007B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0" tint="-0.499984740745262"/>
  </sheetPr>
  <dimension ref="A2:A286"/>
  <sheetViews>
    <sheetView showGridLines="0" workbookViewId="0">
      <selection activeCell="B1" sqref="B1:K1048576"/>
    </sheetView>
  </sheetViews>
  <sheetFormatPr baseColWidth="10" defaultRowHeight="14.4"/>
  <cols>
    <col min="1" max="1" width="35.44140625" customWidth="1"/>
  </cols>
  <sheetData>
    <row r="2" spans="1:1" ht="14.7" customHeight="1">
      <c r="A2" s="53" t="s">
        <v>70</v>
      </c>
    </row>
    <row r="3" spans="1:1" s="42" customFormat="1" ht="19.95" customHeight="1">
      <c r="A3" s="41" t="str">
        <f t="array" ref="A3">IFERROR(INDEX('I-Paramètres1'!$B:$B,SMALL(IF('I-Paramètres1'!$F$26:$F$33="X",ROW('I-Paramètres1'!$B$26:$B$33)),ROW('I-Paramètres1'!1:1))),"")</f>
        <v>Etat - Préfecture</v>
      </c>
    </row>
    <row r="4" spans="1:1" s="42" customFormat="1" ht="19.95" customHeight="1">
      <c r="A4" s="41" t="str">
        <f t="array" ref="A4">IFERROR(INDEX('I-Paramètres1'!$B:$B,SMALL(IF('I-Paramètres1'!$F$26:$F$33="X",ROW('I-Paramètres1'!$B$26:$B$33)),ROW('I-Paramètres1'!2:2))),"")</f>
        <v>Etat - DRAC</v>
      </c>
    </row>
    <row r="5" spans="1:1" s="42" customFormat="1" ht="19.95" customHeight="1">
      <c r="A5" s="41" t="str">
        <f t="array" ref="A5">IFERROR(INDEX('I-Paramètres1'!$B:$B,SMALL(IF('I-Paramètres1'!$F$26:$F$33="X",ROW('I-Paramètres1'!$B$26:$B$33)),ROW('I-Paramètres1'!3:3))),"")</f>
        <v>Région</v>
      </c>
    </row>
    <row r="6" spans="1:1" s="42" customFormat="1" ht="19.95" customHeight="1">
      <c r="A6" s="41" t="str">
        <f t="array" ref="A6">IFERROR(INDEX('I-Paramètres1'!$B:$B,SMALL(IF('I-Paramètres1'!$F$26:$F$33="X",ROW('I-Paramètres1'!$B$26:$B$33)),ROW('I-Paramètres1'!4:4))),"")</f>
        <v>Département</v>
      </c>
    </row>
    <row r="7" spans="1:1" s="42" customFormat="1" ht="19.95" customHeight="1">
      <c r="A7" s="41" t="str">
        <f t="array" ref="A7">IFERROR(INDEX('I-Paramètres1'!$B:$B,SMALL(IF('I-Paramètres1'!$F$26:$F$33="X",ROW('I-Paramètres1'!$B$26:$B$33)),ROW('I-Paramètres1'!5:5))),"")</f>
        <v>Mairie</v>
      </c>
    </row>
    <row r="8" spans="1:1" s="42" customFormat="1" ht="19.95" customHeight="1">
      <c r="A8" s="41" t="str">
        <f t="array" ref="A8">IFERROR(INDEX('I-Paramètres1'!$B:$B,SMALL(IF('I-Paramètres1'!$F$26:$F$33="X",ROW('I-Paramètres1'!$B$26:$B$33)),ROW('I-Paramètres1'!6:6))),"")</f>
        <v/>
      </c>
    </row>
    <row r="9" spans="1:1" s="42" customFormat="1" ht="19.95" customHeight="1">
      <c r="A9" s="41" t="str">
        <f t="array" ref="A9">IFERROR(INDEX('I-Paramètres1'!$B:$B,SMALL(IF('I-Paramètres1'!$F$26:$F$33="X",ROW('I-Paramètres1'!$B$26:$B$33)),ROW('I-Paramètres1'!7:7))),"")</f>
        <v/>
      </c>
    </row>
    <row r="10" spans="1:1" s="42" customFormat="1" ht="19.95" customHeight="1">
      <c r="A10" s="41" t="str">
        <f t="array" ref="A10">IFERROR(INDEX('I-Paramètres1'!$B:$B,SMALL(IF('I-Paramètres1'!$F$26:$F$33="X",ROW('I-Paramètres1'!$B$26:$B$33)),ROW('I-Paramètres1'!8:8))),"")</f>
        <v/>
      </c>
    </row>
    <row r="11" spans="1:1" s="42" customFormat="1" ht="19.95" customHeight="1">
      <c r="A11" s="41" t="str">
        <f t="array" ref="A11">IFERROR(INDEX('I-Paramètres1'!$B:$B,SMALL(IF('I-Paramètres1'!$F$26:$F$33="X",ROW('I-Paramètres1'!$B$26:$B$33)),ROW('I-Paramètres1'!9:9))),"")</f>
        <v/>
      </c>
    </row>
    <row r="12" spans="1:1" s="42" customFormat="1" ht="19.95" customHeight="1">
      <c r="A12" s="41" t="str">
        <f t="array" ref="A12">IFERROR(INDEX('I-Paramètres1'!$B:$B,SMALL(IF('I-Paramètres1'!$F$26:$F$33="X",ROW('I-Paramètres1'!$B$26:$B$33)),ROW('I-Paramètres1'!10:10))),"")</f>
        <v/>
      </c>
    </row>
    <row r="13" spans="1:1" s="42" customFormat="1" ht="19.95" customHeight="1">
      <c r="A13" s="41" t="str">
        <f t="array" ref="A13">IFERROR(INDEX('I-Paramètres1'!$B:$B,SMALL(IF('I-Paramètres1'!$F$26:$F$33="X",ROW('I-Paramètres1'!$B$26:$B$33)),ROW('I-Paramètres1'!11:11))),"")</f>
        <v/>
      </c>
    </row>
    <row r="14" spans="1:1" s="42" customFormat="1" ht="19.95" customHeight="1">
      <c r="A14" s="41" t="str">
        <f t="array" ref="A14">IFERROR(INDEX('I-Paramètres1'!$B:$B,SMALL(IF('I-Paramètres1'!$F$26:$F$33="X",ROW('I-Paramètres1'!$B$26:$B$33)),ROW('I-Paramètres1'!12:12))),"")</f>
        <v/>
      </c>
    </row>
    <row r="15" spans="1:1" s="42" customFormat="1" ht="19.95" customHeight="1">
      <c r="A15" s="41" t="str">
        <f t="array" ref="A15">IFERROR(INDEX('I-Paramètres1'!$B:$B,SMALL(IF('I-Paramètres1'!$F$26:$F$33="X",ROW('I-Paramètres1'!$B$26:$B$33)),ROW('I-Paramètres1'!13:13))),"")</f>
        <v/>
      </c>
    </row>
    <row r="16" spans="1:1" s="42" customFormat="1" ht="19.95" customHeight="1">
      <c r="A16" s="41" t="str">
        <f t="array" ref="A16">IFERROR(INDEX('I-Paramètres1'!$B:$B,SMALL(IF('I-Paramètres1'!$F$26:$F$33="X",ROW('I-Paramètres1'!$B$26:$B$33)),ROW('I-Paramètres1'!14:14))),"")</f>
        <v/>
      </c>
    </row>
    <row r="17" spans="1:1" s="42" customFormat="1" ht="19.95" customHeight="1">
      <c r="A17" s="41" t="str">
        <f t="array" ref="A17">IFERROR(INDEX('I-Paramètres1'!$B:$B,SMALL(IF('I-Paramètres1'!$F$26:$F$33="X",ROW('I-Paramètres1'!$B$26:$B$33)),ROW('I-Paramètres1'!15:15))),"")</f>
        <v/>
      </c>
    </row>
    <row r="18" spans="1:1" ht="19.95" customHeight="1">
      <c r="A18" s="41" t="str">
        <f t="array" ref="A18">IFERROR(INDEX('I-Paramètres1'!$B:$B,SMALL(IF('I-Paramètres1'!$F$26:$F$33="X",ROW('I-Paramètres1'!$B$26:$B$33)),ROW('I-Paramètres1'!16:16))),"")</f>
        <v/>
      </c>
    </row>
    <row r="19" spans="1:1" ht="19.95" customHeight="1">
      <c r="A19" s="41" t="str">
        <f t="array" ref="A19">IFERROR(INDEX('I-Paramètres1'!$B:$B,SMALL(IF('I-Paramètres1'!$F$26:$F$33="X",ROW('I-Paramètres1'!$B$26:$B$33)),ROW('I-Paramètres1'!17:17))),"")</f>
        <v/>
      </c>
    </row>
    <row r="20" spans="1:1" ht="19.95" customHeight="1">
      <c r="A20" s="41" t="str">
        <f t="array" ref="A20">IFERROR(INDEX('I-Paramètres1'!$B:$B,SMALL(IF('I-Paramètres1'!$F$26:$F$33="X",ROW('I-Paramètres1'!$B$26:$B$33)),ROW('I-Paramètres1'!18:18))),"")</f>
        <v/>
      </c>
    </row>
    <row r="21" spans="1:1" ht="19.95" customHeight="1">
      <c r="A21" s="41" t="str">
        <f t="array" ref="A21">IFERROR(INDEX('I-Paramètres1'!$B:$B,SMALL(IF('I-Paramètres1'!$F$26:$F$33="X",ROW('I-Paramètres1'!$B$26:$B$33)),ROW('I-Paramètres1'!19:19))),"")</f>
        <v/>
      </c>
    </row>
    <row r="22" spans="1:1" ht="19.95" customHeight="1">
      <c r="A22" s="41" t="str">
        <f t="array" ref="A22">IFERROR(INDEX('I-Paramètres1'!$B:$B,SMALL(IF('I-Paramètres1'!$F$26:$F$33="X",ROW('I-Paramètres1'!$B$26:$B$33)),ROW('I-Paramètres1'!20:20))),"")</f>
        <v/>
      </c>
    </row>
    <row r="23" spans="1:1" ht="19.95" customHeight="1">
      <c r="A23" s="41" t="str">
        <f t="array" ref="A23">IFERROR(INDEX('I-Paramètres1'!$B:$B,SMALL(IF('I-Paramètres1'!$F$26:$F$33="X",ROW('I-Paramètres1'!$B$26:$B$33)),ROW('I-Paramètres1'!21:21))),"")</f>
        <v/>
      </c>
    </row>
    <row r="24" spans="1:1" ht="19.95" customHeight="1">
      <c r="A24" s="41" t="str">
        <f t="array" ref="A24">IFERROR(INDEX('I-Paramètres1'!$B:$B,SMALL(IF('I-Paramètres1'!$F$26:$F$33="X",ROW('I-Paramètres1'!$B$26:$B$33)),ROW('I-Paramètres1'!22:22))),"")</f>
        <v/>
      </c>
    </row>
    <row r="25" spans="1:1" ht="19.95" customHeight="1">
      <c r="A25" s="41" t="str">
        <f t="array" ref="A25">IFERROR(INDEX('I-Paramètres1'!$B:$B,SMALL(IF('I-Paramètres1'!$F$26:$F$33="X",ROW('I-Paramètres1'!$B$26:$B$33)),ROW('I-Paramètres1'!23:23))),"")</f>
        <v/>
      </c>
    </row>
    <row r="26" spans="1:1" ht="19.95" customHeight="1">
      <c r="A26" s="42"/>
    </row>
    <row r="27" spans="1:1" ht="19.95" customHeight="1">
      <c r="A27" s="42"/>
    </row>
    <row r="28" spans="1:1" ht="19.95" customHeight="1">
      <c r="A28" s="42"/>
    </row>
    <row r="29" spans="1:1" ht="19.95" customHeight="1">
      <c r="A29" s="42"/>
    </row>
    <row r="30" spans="1:1" ht="19.95" customHeight="1">
      <c r="A30" s="42"/>
    </row>
    <row r="31" spans="1:1" ht="19.95" customHeight="1">
      <c r="A31" s="42"/>
    </row>
    <row r="32" spans="1:1" ht="19.95" customHeight="1">
      <c r="A32" s="42"/>
    </row>
    <row r="33" spans="1:1" ht="19.95" customHeight="1">
      <c r="A33" s="42"/>
    </row>
    <row r="34" spans="1:1" ht="19.95" customHeight="1">
      <c r="A34" s="42"/>
    </row>
    <row r="35" spans="1:1" ht="19.95" customHeight="1"/>
    <row r="36" spans="1:1" ht="19.95" customHeight="1"/>
    <row r="37" spans="1:1" ht="19.95" customHeight="1"/>
    <row r="38" spans="1:1" ht="19.95" customHeight="1"/>
    <row r="39" spans="1:1" ht="19.95" customHeight="1"/>
    <row r="40" spans="1:1" ht="19.95" customHeight="1"/>
    <row r="41" spans="1:1" ht="19.95" customHeight="1"/>
    <row r="42" spans="1:1" ht="19.95" customHeight="1"/>
    <row r="43" spans="1:1" ht="19.95" customHeight="1"/>
    <row r="44" spans="1:1" ht="19.95" customHeight="1"/>
    <row r="45" spans="1:1" ht="19.95" customHeight="1"/>
    <row r="46" spans="1:1" ht="19.95" customHeight="1"/>
    <row r="47" spans="1:1" ht="19.95" customHeight="1"/>
    <row r="48" spans="1:1" ht="19.95" customHeight="1"/>
    <row r="49" ht="19.95" customHeight="1"/>
    <row r="50" ht="19.95" customHeight="1"/>
    <row r="51" ht="19.95" customHeight="1"/>
    <row r="52" ht="19.95" customHeight="1"/>
    <row r="53" ht="19.95" customHeight="1"/>
    <row r="54" ht="19.95" customHeight="1"/>
    <row r="55" ht="19.95" customHeight="1"/>
    <row r="56" ht="19.95" customHeight="1"/>
    <row r="57" ht="19.95" customHeight="1"/>
    <row r="58" ht="19.95" customHeight="1"/>
    <row r="59" ht="19.95" customHeight="1"/>
    <row r="60" ht="19.95" customHeight="1"/>
    <row r="61" ht="19.95" customHeight="1"/>
    <row r="62" ht="19.95" customHeight="1"/>
    <row r="63" ht="19.95" customHeight="1"/>
    <row r="64" ht="19.95" customHeight="1"/>
    <row r="65" ht="19.95" customHeight="1"/>
    <row r="66" ht="19.95" customHeight="1"/>
    <row r="67" ht="19.95" customHeight="1"/>
    <row r="68" ht="19.95" customHeight="1"/>
    <row r="69" ht="19.95" customHeight="1"/>
    <row r="70" ht="19.95" customHeight="1"/>
    <row r="71" ht="19.95" customHeight="1"/>
    <row r="72" ht="19.95" customHeight="1"/>
    <row r="73" ht="19.95" customHeight="1"/>
    <row r="74" ht="19.95" customHeight="1"/>
    <row r="75" ht="19.95" customHeight="1"/>
    <row r="76" ht="19.95" customHeight="1"/>
    <row r="77" ht="19.95" customHeight="1"/>
    <row r="78" ht="19.95" customHeight="1"/>
    <row r="79" ht="19.95" customHeight="1"/>
    <row r="80" ht="19.95" customHeight="1"/>
    <row r="81" ht="19.95" customHeight="1"/>
    <row r="82" ht="19.95" customHeight="1"/>
    <row r="83" ht="19.95" customHeight="1"/>
    <row r="84" ht="19.95" customHeight="1"/>
    <row r="85" ht="19.95" customHeight="1"/>
    <row r="86" ht="19.95" customHeight="1"/>
    <row r="87" ht="19.95" customHeight="1"/>
    <row r="88" ht="19.95" customHeight="1"/>
    <row r="89" ht="19.95" customHeight="1"/>
    <row r="90" ht="19.95" customHeight="1"/>
    <row r="91" ht="19.95" customHeight="1"/>
    <row r="92" ht="19.95" customHeight="1"/>
    <row r="93" ht="19.95" customHeight="1"/>
    <row r="95" ht="19.95" customHeight="1"/>
    <row r="96" ht="19.95" customHeight="1"/>
    <row r="97" ht="19.95" customHeight="1"/>
    <row r="98" ht="19.95" customHeight="1"/>
    <row r="99" ht="19.95" customHeight="1"/>
    <row r="100" ht="19.95" customHeight="1"/>
    <row r="101" ht="19.95" customHeight="1"/>
    <row r="102" ht="19.95" customHeight="1"/>
    <row r="103" ht="19.95" customHeight="1"/>
    <row r="104" ht="19.95" customHeight="1"/>
    <row r="105" ht="19.95" customHeight="1"/>
    <row r="106" ht="19.95" customHeight="1"/>
    <row r="107" ht="19.95" customHeight="1"/>
    <row r="108" ht="19.95" customHeight="1"/>
    <row r="109" ht="19.95" customHeight="1"/>
    <row r="110" ht="19.95" customHeight="1"/>
    <row r="111" ht="19.95" customHeight="1"/>
    <row r="112" ht="19.95" customHeight="1"/>
    <row r="113" ht="19.95" customHeight="1"/>
    <row r="114" ht="19.95" customHeight="1"/>
    <row r="115" ht="19.95" customHeight="1"/>
    <row r="116" ht="19.95" customHeight="1"/>
    <row r="117" ht="19.95" customHeight="1"/>
    <row r="118" ht="19.95" customHeight="1"/>
    <row r="119" ht="19.95" customHeight="1"/>
    <row r="120" ht="19.95" customHeight="1"/>
    <row r="121" ht="19.95" customHeight="1"/>
    <row r="122" ht="19.95" customHeight="1"/>
    <row r="123" ht="19.95" customHeight="1"/>
    <row r="124" ht="19.95" customHeight="1"/>
    <row r="125" ht="19.95" customHeight="1"/>
    <row r="126" ht="19.95" customHeight="1"/>
    <row r="127" ht="19.95" customHeight="1"/>
    <row r="128" ht="19.95" customHeight="1"/>
    <row r="129" ht="19.95" customHeight="1"/>
    <row r="130" ht="19.95" customHeight="1"/>
    <row r="131" ht="19.95" customHeight="1"/>
    <row r="132" ht="19.95" customHeight="1"/>
    <row r="133" ht="19.95" customHeight="1"/>
    <row r="134" ht="19.95" customHeight="1"/>
    <row r="135" ht="19.95" customHeight="1"/>
    <row r="136" ht="19.95" customHeight="1"/>
    <row r="137" ht="19.95" customHeight="1"/>
    <row r="138" ht="19.95" customHeight="1"/>
    <row r="139" ht="19.95" customHeight="1"/>
    <row r="140" ht="19.95" customHeight="1"/>
    <row r="141" ht="19.95" customHeight="1"/>
    <row r="142" ht="19.95" customHeight="1"/>
    <row r="143" ht="19.95" customHeight="1"/>
    <row r="144" ht="19.95" customHeight="1"/>
    <row r="145" ht="19.95" customHeight="1"/>
    <row r="146" ht="19.95" customHeight="1"/>
    <row r="147" ht="19.95" customHeight="1"/>
    <row r="148" ht="19.95" customHeight="1"/>
    <row r="149" ht="19.95" customHeight="1"/>
    <row r="150" ht="19.95" customHeight="1"/>
    <row r="151" ht="19.95" customHeight="1"/>
    <row r="152" ht="19.95" customHeight="1"/>
    <row r="153" ht="19.95" customHeight="1"/>
    <row r="154" ht="19.95" customHeight="1"/>
    <row r="155" ht="19.95" customHeight="1"/>
    <row r="156" ht="19.95" customHeight="1"/>
    <row r="157" ht="19.95" customHeight="1"/>
    <row r="158" ht="19.95" customHeight="1"/>
    <row r="159" ht="19.95" customHeight="1"/>
    <row r="160" ht="19.95" customHeight="1"/>
    <row r="161" ht="19.95" customHeight="1"/>
    <row r="162" ht="19.95" customHeight="1"/>
    <row r="163" ht="19.95" customHeight="1"/>
    <row r="164" ht="19.95" customHeight="1"/>
    <row r="165" ht="19.95" customHeight="1"/>
    <row r="166" ht="19.95" customHeight="1"/>
    <row r="167" ht="19.95" customHeight="1"/>
    <row r="168" ht="19.95" customHeight="1"/>
    <row r="169" ht="19.95" customHeight="1"/>
    <row r="170" ht="19.95" customHeight="1"/>
    <row r="171" ht="19.95" customHeight="1"/>
    <row r="172" ht="19.95" customHeight="1"/>
    <row r="173" ht="19.95" customHeight="1"/>
    <row r="174" ht="19.95" customHeight="1"/>
    <row r="175" ht="19.95" customHeight="1"/>
    <row r="176" ht="19.95" customHeight="1"/>
    <row r="177" ht="19.95" customHeight="1"/>
    <row r="178" ht="19.95" customHeight="1"/>
    <row r="179" ht="19.95" customHeight="1"/>
    <row r="180" ht="19.95" customHeight="1"/>
    <row r="181" ht="19.95" customHeight="1"/>
    <row r="182" ht="19.95" customHeight="1"/>
    <row r="183" ht="19.95" customHeight="1"/>
    <row r="184" ht="19.95" customHeight="1"/>
    <row r="185" ht="19.95" customHeight="1"/>
    <row r="186" ht="19.95" customHeight="1"/>
    <row r="187" ht="19.95" customHeight="1"/>
    <row r="188" ht="19.95" customHeight="1"/>
    <row r="189" ht="19.95" customHeight="1"/>
    <row r="190" ht="19.95" customHeight="1"/>
    <row r="286" ht="17.7" customHeight="1"/>
  </sheetData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0" tint="-0.499984740745262"/>
  </sheetPr>
  <dimension ref="B1:I45"/>
  <sheetViews>
    <sheetView showGridLines="0" topLeftCell="A13" workbookViewId="0">
      <selection activeCell="B27" sqref="B27"/>
    </sheetView>
  </sheetViews>
  <sheetFormatPr baseColWidth="10" defaultRowHeight="14.4"/>
  <cols>
    <col min="1" max="1" width="1.6640625" customWidth="1"/>
    <col min="2" max="2" width="45.109375" customWidth="1"/>
    <col min="3" max="4" width="15.77734375" customWidth="1"/>
    <col min="5" max="5" width="15.77734375" style="55" customWidth="1"/>
    <col min="6" max="6" width="11.6640625" style="55" customWidth="1"/>
    <col min="7" max="7" width="34.33203125" style="55" customWidth="1"/>
    <col min="8" max="8" width="34.109375" customWidth="1"/>
  </cols>
  <sheetData>
    <row r="1" spans="2:9" ht="6.45" customHeight="1"/>
    <row r="2" spans="2:9" s="13" customFormat="1" ht="21" customHeight="1">
      <c r="B2" s="30" t="s">
        <v>67</v>
      </c>
      <c r="C2" s="30"/>
      <c r="D2" s="30"/>
      <c r="E2" s="58"/>
      <c r="F2" s="61"/>
      <c r="G2" s="61"/>
    </row>
    <row r="3" spans="2:9" ht="6.45" customHeight="1" thickBot="1">
      <c r="B3" s="11"/>
      <c r="C3" s="11"/>
    </row>
    <row r="4" spans="2:9" ht="19.2" customHeight="1" thickTop="1" thickBot="1">
      <c r="B4" s="27" t="s">
        <v>14</v>
      </c>
      <c r="C4" s="28">
        <v>45292</v>
      </c>
    </row>
    <row r="5" spans="2:9" ht="3.45" customHeight="1" thickTop="1" thickBot="1">
      <c r="B5" s="11"/>
      <c r="C5" s="29"/>
    </row>
    <row r="6" spans="2:9" ht="19.2" customHeight="1" thickTop="1" thickBot="1">
      <c r="B6" s="27" t="s">
        <v>15</v>
      </c>
      <c r="C6" s="28">
        <v>45657</v>
      </c>
    </row>
    <row r="7" spans="2:9" ht="6.45" customHeight="1" thickTop="1">
      <c r="B7" s="11"/>
      <c r="C7" s="11"/>
    </row>
    <row r="8" spans="2:9" s="12" customFormat="1" ht="19.8">
      <c r="B8" s="30" t="s">
        <v>66</v>
      </c>
      <c r="C8" s="30"/>
      <c r="D8" s="30"/>
      <c r="E8" s="59"/>
      <c r="F8" s="62"/>
      <c r="G8" s="62"/>
      <c r="H8"/>
      <c r="I8"/>
    </row>
    <row r="9" spans="2:9" s="31" customFormat="1" ht="6.45" customHeight="1" thickBot="1">
      <c r="B9" s="32"/>
      <c r="C9" s="32"/>
      <c r="E9" s="60"/>
      <c r="F9" s="60"/>
      <c r="G9" s="60"/>
      <c r="H9"/>
      <c r="I9"/>
    </row>
    <row r="10" spans="2:9" s="31" customFormat="1" ht="17.55" customHeight="1" thickTop="1" thickBot="1">
      <c r="B10" s="43" t="s">
        <v>16</v>
      </c>
      <c r="C10" s="90" t="s">
        <v>0</v>
      </c>
      <c r="D10" s="90"/>
      <c r="E10" s="91"/>
      <c r="F10" s="60"/>
      <c r="G10" s="60"/>
      <c r="H10"/>
      <c r="I10"/>
    </row>
    <row r="11" spans="2:9" s="31" customFormat="1" ht="13.2" customHeight="1" thickTop="1" thickBot="1">
      <c r="B11" s="50" t="s">
        <v>75</v>
      </c>
      <c r="C11" s="92" t="s">
        <v>76</v>
      </c>
      <c r="D11" s="93"/>
      <c r="E11" s="94"/>
      <c r="F11" s="60"/>
      <c r="G11" s="60"/>
    </row>
    <row r="12" spans="2:9" s="31" customFormat="1" ht="13.2" customHeight="1" thickBot="1">
      <c r="B12" s="46" t="s">
        <v>4</v>
      </c>
      <c r="C12" s="84" t="s">
        <v>77</v>
      </c>
      <c r="D12" s="85"/>
      <c r="E12" s="86"/>
      <c r="F12" s="60"/>
      <c r="G12" s="60"/>
    </row>
    <row r="13" spans="2:9" s="31" customFormat="1" ht="13.2" customHeight="1" thickBot="1">
      <c r="B13" s="46" t="s">
        <v>63</v>
      </c>
      <c r="C13" s="84" t="s">
        <v>78</v>
      </c>
      <c r="D13" s="85"/>
      <c r="E13" s="86"/>
      <c r="F13" s="60"/>
      <c r="G13" s="60"/>
    </row>
    <row r="14" spans="2:9" s="31" customFormat="1" ht="13.2" customHeight="1" thickBot="1">
      <c r="B14" s="46" t="s">
        <v>17</v>
      </c>
      <c r="C14" s="84" t="s">
        <v>1</v>
      </c>
      <c r="D14" s="85"/>
      <c r="E14" s="86"/>
      <c r="F14" s="60"/>
      <c r="G14" s="60"/>
    </row>
    <row r="15" spans="2:9" s="31" customFormat="1" ht="13.2" customHeight="1" thickBot="1">
      <c r="B15" s="46" t="s">
        <v>18</v>
      </c>
      <c r="C15" s="84"/>
      <c r="D15" s="85"/>
      <c r="E15" s="86"/>
      <c r="F15" s="60"/>
      <c r="G15" s="60"/>
    </row>
    <row r="16" spans="2:9" s="31" customFormat="1" ht="13.2" customHeight="1" thickBot="1">
      <c r="B16" s="46" t="s">
        <v>5</v>
      </c>
      <c r="C16" s="84"/>
      <c r="D16" s="85"/>
      <c r="E16" s="86"/>
      <c r="F16" s="60"/>
      <c r="G16" s="60"/>
    </row>
    <row r="17" spans="2:7" s="31" customFormat="1" ht="13.2" customHeight="1" thickBot="1">
      <c r="B17" s="46"/>
      <c r="C17" s="84"/>
      <c r="D17" s="85"/>
      <c r="E17" s="86"/>
      <c r="F17" s="60"/>
      <c r="G17" s="60"/>
    </row>
    <row r="18" spans="2:7" s="31" customFormat="1" ht="13.2" customHeight="1" thickBot="1">
      <c r="B18" s="51"/>
      <c r="C18" s="95"/>
      <c r="D18" s="96"/>
      <c r="E18" s="97"/>
      <c r="F18" s="60"/>
      <c r="G18" s="60"/>
    </row>
    <row r="19" spans="2:7" s="31" customFormat="1" ht="17.55" customHeight="1" thickTop="1" thickBot="1">
      <c r="B19" s="44" t="s">
        <v>61</v>
      </c>
      <c r="C19" s="98" t="s">
        <v>62</v>
      </c>
      <c r="D19" s="98"/>
      <c r="E19" s="99"/>
      <c r="F19" s="60"/>
      <c r="G19" s="60"/>
    </row>
    <row r="20" spans="2:7" s="31" customFormat="1" ht="13.2" customHeight="1" thickTop="1" thickBot="1">
      <c r="B20" s="50" t="s">
        <v>19</v>
      </c>
      <c r="C20" s="92" t="s">
        <v>20</v>
      </c>
      <c r="D20" s="93"/>
      <c r="E20" s="94"/>
      <c r="F20" s="60"/>
      <c r="G20" s="60"/>
    </row>
    <row r="21" spans="2:7" s="31" customFormat="1" ht="13.2" customHeight="1" thickBot="1">
      <c r="B21" s="46" t="s">
        <v>21</v>
      </c>
      <c r="C21" s="84" t="s">
        <v>22</v>
      </c>
      <c r="D21" s="85"/>
      <c r="E21" s="86"/>
      <c r="F21" s="60"/>
      <c r="G21" s="60"/>
    </row>
    <row r="22" spans="2:7" s="31" customFormat="1" ht="13.2" customHeight="1" thickBot="1">
      <c r="B22" s="46" t="s">
        <v>23</v>
      </c>
      <c r="C22" s="84" t="s">
        <v>24</v>
      </c>
      <c r="D22" s="85"/>
      <c r="E22" s="86"/>
      <c r="F22" s="60"/>
      <c r="G22" s="60"/>
    </row>
    <row r="23" spans="2:7" s="31" customFormat="1" ht="13.2" customHeight="1" thickBot="1">
      <c r="B23" s="46"/>
      <c r="C23" s="84"/>
      <c r="D23" s="85"/>
      <c r="E23" s="86"/>
      <c r="F23" s="60"/>
      <c r="G23" s="60"/>
    </row>
    <row r="24" spans="2:7" s="31" customFormat="1" ht="13.2" customHeight="1" thickBot="1">
      <c r="B24" s="45"/>
      <c r="C24" s="87"/>
      <c r="D24" s="88"/>
      <c r="E24" s="89"/>
      <c r="F24" s="60"/>
      <c r="G24" s="60"/>
    </row>
    <row r="25" spans="2:7" s="31" customFormat="1" ht="6.45" customHeight="1" thickTop="1">
      <c r="B25" s="32"/>
      <c r="C25" s="32"/>
      <c r="E25" s="60"/>
      <c r="F25" s="60"/>
      <c r="G25" s="60"/>
    </row>
    <row r="26" spans="2:7" s="12" customFormat="1" ht="21" customHeight="1">
      <c r="B26" s="30" t="s">
        <v>100</v>
      </c>
      <c r="C26" s="30"/>
      <c r="D26" s="59"/>
      <c r="E26" s="59"/>
      <c r="F26" s="59"/>
      <c r="G26" s="30"/>
    </row>
    <row r="27" spans="2:7" s="31" customFormat="1" ht="6.45" customHeight="1" thickBot="1">
      <c r="B27" s="32"/>
      <c r="C27" s="32"/>
      <c r="D27" s="60"/>
      <c r="E27" s="60"/>
      <c r="F27" s="60"/>
    </row>
    <row r="28" spans="2:7" s="34" customFormat="1" ht="31.95" customHeight="1" thickTop="1" thickBot="1">
      <c r="B28" s="33"/>
      <c r="C28" s="38" t="s">
        <v>65</v>
      </c>
      <c r="D28" s="39" t="s">
        <v>8</v>
      </c>
      <c r="E28" s="39" t="s">
        <v>6</v>
      </c>
      <c r="F28" s="39" t="s">
        <v>79</v>
      </c>
      <c r="G28" s="40" t="s">
        <v>69</v>
      </c>
    </row>
    <row r="29" spans="2:7" s="32" customFormat="1" ht="13.2" customHeight="1" thickTop="1" thickBot="1">
      <c r="B29" s="69" t="s">
        <v>95</v>
      </c>
      <c r="C29" s="52"/>
      <c r="D29" s="52" t="s">
        <v>68</v>
      </c>
      <c r="E29" s="52"/>
      <c r="F29" s="52" t="s">
        <v>68</v>
      </c>
      <c r="G29" s="52" t="s">
        <v>77</v>
      </c>
    </row>
    <row r="30" spans="2:7" s="32" customFormat="1" ht="13.2" customHeight="1" thickBot="1">
      <c r="B30" s="49" t="s">
        <v>96</v>
      </c>
      <c r="C30" s="52"/>
      <c r="D30" s="52" t="s">
        <v>68</v>
      </c>
      <c r="E30" s="52"/>
      <c r="F30" s="52" t="s">
        <v>68</v>
      </c>
      <c r="G30" s="52" t="s">
        <v>77</v>
      </c>
    </row>
    <row r="31" spans="2:7" s="32" customFormat="1" ht="13.2" customHeight="1" thickBot="1">
      <c r="B31" s="49" t="s">
        <v>97</v>
      </c>
      <c r="C31" s="52"/>
      <c r="D31" s="52" t="s">
        <v>68</v>
      </c>
      <c r="E31" s="52"/>
      <c r="F31" s="52" t="s">
        <v>68</v>
      </c>
      <c r="G31" s="52" t="s">
        <v>77</v>
      </c>
    </row>
    <row r="32" spans="2:7" s="32" customFormat="1" ht="13.2" customHeight="1" thickBot="1">
      <c r="B32" s="49" t="s">
        <v>98</v>
      </c>
      <c r="C32" s="52"/>
      <c r="D32" s="52" t="s">
        <v>68</v>
      </c>
      <c r="E32" s="52"/>
      <c r="F32" s="52" t="s">
        <v>68</v>
      </c>
      <c r="G32" s="52" t="s">
        <v>77</v>
      </c>
    </row>
    <row r="33" spans="2:7" s="32" customFormat="1" ht="13.2" customHeight="1" thickBot="1">
      <c r="B33" s="49" t="s">
        <v>99</v>
      </c>
      <c r="C33" s="52"/>
      <c r="D33" s="52" t="s">
        <v>68</v>
      </c>
      <c r="E33" s="52"/>
      <c r="F33" s="52" t="s">
        <v>68</v>
      </c>
      <c r="G33" s="52" t="s">
        <v>77</v>
      </c>
    </row>
    <row r="34" spans="2:7" s="31" customFormat="1" ht="6.45" customHeight="1">
      <c r="B34" s="32"/>
      <c r="C34" s="32"/>
      <c r="E34" s="60"/>
      <c r="F34" s="60"/>
      <c r="G34" s="60"/>
    </row>
    <row r="35" spans="2:7" s="31" customFormat="1">
      <c r="E35" s="60"/>
      <c r="F35" s="60"/>
      <c r="G35" s="60"/>
    </row>
    <row r="36" spans="2:7" s="31" customFormat="1" ht="19.8">
      <c r="B36" s="30" t="s">
        <v>80</v>
      </c>
      <c r="E36" s="60"/>
      <c r="F36" s="60"/>
      <c r="G36" s="60"/>
    </row>
    <row r="37" spans="2:7" s="31" customFormat="1" ht="7.2" customHeight="1" thickBot="1">
      <c r="B37" s="32"/>
      <c r="E37" s="60"/>
      <c r="F37" s="60"/>
      <c r="G37" s="60"/>
    </row>
    <row r="38" spans="2:7" s="31" customFormat="1" ht="18.600000000000001" thickTop="1" thickBot="1">
      <c r="B38" s="47" t="s">
        <v>81</v>
      </c>
      <c r="E38" s="60"/>
      <c r="F38" s="60"/>
      <c r="G38" s="60"/>
    </row>
    <row r="39" spans="2:7" s="31" customFormat="1" ht="18" thickBot="1">
      <c r="B39" s="65" t="s">
        <v>89</v>
      </c>
      <c r="E39" s="60"/>
      <c r="F39" s="60"/>
      <c r="G39" s="60"/>
    </row>
    <row r="40" spans="2:7" s="31" customFormat="1" ht="18" thickBot="1">
      <c r="B40" s="48" t="s">
        <v>90</v>
      </c>
      <c r="E40" s="60"/>
      <c r="F40" s="60"/>
      <c r="G40" s="60"/>
    </row>
    <row r="41" spans="2:7" s="31" customFormat="1" ht="18" thickBot="1">
      <c r="B41" s="48" t="s">
        <v>91</v>
      </c>
      <c r="E41" s="60"/>
      <c r="F41" s="60"/>
      <c r="G41" s="60"/>
    </row>
    <row r="42" spans="2:7" s="31" customFormat="1" ht="18" thickBot="1">
      <c r="B42" s="48"/>
      <c r="E42" s="60"/>
      <c r="F42" s="60"/>
      <c r="G42" s="60"/>
    </row>
    <row r="43" spans="2:7" s="31" customFormat="1" ht="18" thickBot="1">
      <c r="B43" s="48"/>
      <c r="E43" s="60"/>
      <c r="F43" s="60"/>
      <c r="G43" s="60"/>
    </row>
    <row r="44" spans="2:7" s="31" customFormat="1" ht="18" thickBot="1">
      <c r="B44" s="48"/>
      <c r="E44" s="60"/>
      <c r="F44" s="60"/>
      <c r="G44" s="60"/>
    </row>
    <row r="45" spans="2:7" s="31" customFormat="1" ht="18" thickBot="1">
      <c r="B45" s="48"/>
      <c r="E45" s="60"/>
      <c r="F45" s="60"/>
      <c r="G45" s="60"/>
    </row>
  </sheetData>
  <sheetProtection selectLockedCells="1"/>
  <mergeCells count="15">
    <mergeCell ref="C21:E21"/>
    <mergeCell ref="C22:E22"/>
    <mergeCell ref="C23:E23"/>
    <mergeCell ref="C24:E24"/>
    <mergeCell ref="C10:E10"/>
    <mergeCell ref="C11:E11"/>
    <mergeCell ref="C12:E12"/>
    <mergeCell ref="C13:E13"/>
    <mergeCell ref="C14:E14"/>
    <mergeCell ref="C15:E15"/>
    <mergeCell ref="C16:E16"/>
    <mergeCell ref="C17:E17"/>
    <mergeCell ref="C18:E18"/>
    <mergeCell ref="C19:E19"/>
    <mergeCell ref="C20:E20"/>
  </mergeCells>
  <dataValidations count="5">
    <dataValidation type="list" allowBlank="1" showInputMessage="1" showErrorMessage="1" sqref="I10" xr:uid="{00F300A3-00DC-4406-B803-0059001400A7}">
      <formula1>PaiementTVA</formula1>
    </dataValidation>
    <dataValidation type="date" allowBlank="1" showInputMessage="1" showErrorMessage="1" sqref="E4 C4" xr:uid="{00A40011-004D-4C6C-B9B7-009500D900EC}">
      <formula1>43831</formula1>
      <formula2>47757</formula2>
    </dataValidation>
    <dataValidation type="date" allowBlank="1" showInputMessage="1" showErrorMessage="1" sqref="E6 C6" xr:uid="{0004002B-0033-4680-B8AA-00C000A3003A}">
      <formula1>43831</formula1>
      <formula2>47818</formula2>
    </dataValidation>
    <dataValidation type="list" allowBlank="1" showInputMessage="1" showErrorMessage="1" sqref="F26:F27 D26:E28 D29:F33" xr:uid="{ECB28984-AC49-4713-A698-EAADD571A269}">
      <formula1>"X"</formula1>
    </dataValidation>
    <dataValidation type="list" allowBlank="1" showInputMessage="1" showErrorMessage="1" sqref="G26:G33" xr:uid="{490DF19C-91E3-499F-A485-EFEE970CCFEA}">
      <formula1>RegroupementProduits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C145B-38D2-4594-A008-97CC42239F1E}">
  <sheetPr>
    <tabColor rgb="FF00D084"/>
  </sheetPr>
  <dimension ref="A1:E137"/>
  <sheetViews>
    <sheetView showGridLines="0" tabSelected="1" zoomScale="90" zoomScaleNormal="90" workbookViewId="0">
      <pane xSplit="1" ySplit="8" topLeftCell="B9" activePane="bottomRight" state="frozen"/>
      <selection pane="topRight" activeCell="C1" sqref="C1"/>
      <selection pane="bottomLeft" activeCell="A8" sqref="A8"/>
      <selection pane="bottomRight" activeCell="B9" sqref="B9:D17"/>
    </sheetView>
  </sheetViews>
  <sheetFormatPr baseColWidth="10" defaultRowHeight="14.4"/>
  <cols>
    <col min="1" max="1" width="40.77734375" style="2" customWidth="1"/>
    <col min="2" max="4" width="10.77734375" style="2" customWidth="1"/>
    <col min="5" max="5" width="2" style="2" customWidth="1"/>
  </cols>
  <sheetData>
    <row r="1" spans="1:5" s="57" customFormat="1" ht="27" thickBot="1">
      <c r="A1" s="56" t="s">
        <v>101</v>
      </c>
      <c r="B1" s="56"/>
      <c r="C1" s="56"/>
      <c r="D1" s="56"/>
      <c r="E1" s="56"/>
    </row>
    <row r="2" spans="1:5" s="3" customFormat="1" ht="3" customHeight="1" thickBot="1">
      <c r="A2" s="4"/>
      <c r="B2" s="4"/>
      <c r="C2" s="4"/>
      <c r="D2" s="4"/>
      <c r="E2" s="70"/>
    </row>
    <row r="3" spans="1:5" s="3" customFormat="1" ht="21" hidden="1" thickBot="1">
      <c r="A3" s="5"/>
      <c r="B3" s="6">
        <f>VLOOKUP(B8,TDP,3,FALSE)</f>
        <v>45292</v>
      </c>
      <c r="C3" s="6">
        <f>VLOOKUP(C8,TDP,3,FALSE)</f>
        <v>45658</v>
      </c>
      <c r="D3" s="6">
        <f>VLOOKUP(D8,TDP,3,FALSE)</f>
        <v>46023</v>
      </c>
      <c r="E3" s="71"/>
    </row>
    <row r="4" spans="1:5" s="3" customFormat="1" ht="21.6" hidden="1" thickTop="1" thickBot="1">
      <c r="A4" s="5"/>
      <c r="B4" s="7">
        <f>VLOOKUP(B8,TDP,4,FALSE)</f>
        <v>45657</v>
      </c>
      <c r="C4" s="7">
        <f>VLOOKUP(C8,TDP,4,FALSE)</f>
        <v>46022</v>
      </c>
      <c r="D4" s="7">
        <f>VLOOKUP(D8,TDP,4,FALSE)</f>
        <v>46387</v>
      </c>
      <c r="E4" s="72"/>
    </row>
    <row r="5" spans="1:5" s="3" customFormat="1" ht="21.6" thickTop="1" thickBot="1">
      <c r="A5" s="105" t="s">
        <v>81</v>
      </c>
    </row>
    <row r="6" spans="1:5" s="37" customFormat="1" ht="21" customHeight="1" thickTop="1" thickBot="1">
      <c r="A6" s="35"/>
      <c r="B6" s="36" t="s">
        <v>2</v>
      </c>
      <c r="C6" s="36" t="s">
        <v>2</v>
      </c>
      <c r="D6" s="36" t="s">
        <v>2</v>
      </c>
    </row>
    <row r="7" spans="1:5" s="8" customFormat="1" ht="12" hidden="1" customHeight="1" thickTop="1" thickBot="1">
      <c r="A7" s="9"/>
      <c r="B7" s="2"/>
      <c r="C7" s="2"/>
      <c r="D7" s="2"/>
    </row>
    <row r="8" spans="1:5" ht="38.700000000000003" customHeight="1" thickTop="1">
      <c r="A8" s="63" t="s">
        <v>64</v>
      </c>
      <c r="B8" s="64">
        <f>IntituléP1</f>
        <v>2024</v>
      </c>
      <c r="C8" s="64">
        <f>IntituléP2</f>
        <v>2025</v>
      </c>
      <c r="D8" s="64">
        <f>IntituléP3</f>
        <v>2026</v>
      </c>
    </row>
    <row r="9" spans="1:5" s="54" customFormat="1" ht="15" customHeight="1">
      <c r="A9" s="23" t="str">
        <f t="array" ref="A9">IFERROR(INDEX('I-Paramètres1'!$B:$B,SMALL(IF('I-Paramètres1'!$G$26:$G$33=A$18,ROW('I-Paramètres1'!$B$26:$B$33)),ROW('I-Paramètres1'!1:1))),"")</f>
        <v>Etat - Préfecture</v>
      </c>
      <c r="B9" s="73" t="e">
        <f>SUMPRODUCT(('Saisie Subventions'!$B$7:$B$14=$A9)*('Saisie Subventions'!$C$4:$E$4=B$8)*('Saisie Subventions'!$C$7:$E$14)*('Saisie Subventions'!$F$7:$M$14)*('Saisie Subventions'!$F$6:$M$6=$A$5))</f>
        <v>#N/A</v>
      </c>
      <c r="C9" s="73" t="e">
        <f>SUMPRODUCT(('Saisie Subventions'!$B$7:$B$14=$A9)*('Saisie Subventions'!$C$4:$E$4=C$8)*('Saisie Subventions'!$C$7:$E$14)*('Saisie Subventions'!$F$7:$M$14)*('Saisie Subventions'!$F$6:$M$6=$A$5))</f>
        <v>#N/A</v>
      </c>
      <c r="D9" s="73" t="e">
        <f>SUMPRODUCT(('Saisie Subventions'!$B$7:$B$14=$A9)*('Saisie Subventions'!$C$4:$E$4=D$8)*('Saisie Subventions'!$C$7:$E$14)*('Saisie Subventions'!$F$7:$M$14)*('Saisie Subventions'!$F$6:$M$6=$A$5))</f>
        <v>#N/A</v>
      </c>
    </row>
    <row r="10" spans="1:5" s="31" customFormat="1" ht="15" customHeight="1">
      <c r="A10" s="23" t="str">
        <f t="array" ref="A10">IFERROR(INDEX('I-Paramètres1'!$B:$B,SMALL(IF('I-Paramètres1'!$G$26:$G$33=A$18,ROW('I-Paramètres1'!$B$26:$B$33)),ROW('I-Paramètres1'!2:2))),"")</f>
        <v>Etat - DRAC</v>
      </c>
      <c r="B10" s="73" t="e">
        <f>SUMPRODUCT(('Saisie Subventions'!$B$7:$B$14=$A10)*('Saisie Subventions'!$C$4:$E$4=B$8)*('Saisie Subventions'!$C$7:$E$14)*('Saisie Subventions'!$F$7:$M$14)*('Saisie Subventions'!$F$6:$M$6=$A$5))</f>
        <v>#N/A</v>
      </c>
      <c r="C10" s="73" t="e">
        <f>SUMPRODUCT(('Saisie Subventions'!$B$7:$B$14=$A10)*('Saisie Subventions'!$C$4:$E$4=C$8)*('Saisie Subventions'!$C$7:$E$14)*('Saisie Subventions'!$F$7:$M$14)*('Saisie Subventions'!$F$6:$M$6=$A$5))</f>
        <v>#N/A</v>
      </c>
      <c r="D10" s="73" t="e">
        <f>SUMPRODUCT(('Saisie Subventions'!$B$7:$B$14=$A10)*('Saisie Subventions'!$C$4:$E$4=D$8)*('Saisie Subventions'!$C$7:$E$14)*('Saisie Subventions'!$F$7:$M$14)*('Saisie Subventions'!$F$6:$M$6=$A$5))</f>
        <v>#N/A</v>
      </c>
    </row>
    <row r="11" spans="1:5" s="31" customFormat="1" ht="15" customHeight="1">
      <c r="A11" s="23" t="str">
        <f t="array" ref="A11">IFERROR(INDEX('I-Paramètres1'!$B:$B,SMALL(IF('I-Paramètres1'!$G$26:$G$33=A$18,ROW('I-Paramètres1'!$B$26:$B$33)),ROW('I-Paramètres1'!3:3))),"")</f>
        <v>Région</v>
      </c>
      <c r="B11" s="73" t="e">
        <f>SUMPRODUCT(('Saisie Subventions'!$B$7:$B$14=$A11)*('Saisie Subventions'!$C$4:$E$4=B$8)*('Saisie Subventions'!$C$7:$E$14)*('Saisie Subventions'!$F$7:$M$14)*('Saisie Subventions'!$F$6:$M$6=$A$5))</f>
        <v>#N/A</v>
      </c>
      <c r="C11" s="73" t="e">
        <f>SUMPRODUCT(('Saisie Subventions'!$B$7:$B$14=$A11)*('Saisie Subventions'!$C$4:$E$4=C$8)*('Saisie Subventions'!$C$7:$E$14)*('Saisie Subventions'!$F$7:$M$14)*('Saisie Subventions'!$F$6:$M$6=$A$5))</f>
        <v>#N/A</v>
      </c>
      <c r="D11" s="73" t="e">
        <f>SUMPRODUCT(('Saisie Subventions'!$B$7:$B$14=$A11)*('Saisie Subventions'!$C$4:$E$4=D$8)*('Saisie Subventions'!$C$7:$E$14)*('Saisie Subventions'!$F$7:$M$14)*('Saisie Subventions'!$F$6:$M$6=$A$5))</f>
        <v>#N/A</v>
      </c>
    </row>
    <row r="12" spans="1:5" s="31" customFormat="1" ht="15" customHeight="1">
      <c r="A12" s="23" t="str">
        <f t="array" ref="A12">IFERROR(INDEX('I-Paramètres1'!$B:$B,SMALL(IF('I-Paramètres1'!$G$26:$G$33=A$18,ROW('I-Paramètres1'!$B$26:$B$33)),ROW('I-Paramètres1'!4:4))),"")</f>
        <v>Département</v>
      </c>
      <c r="B12" s="73" t="e">
        <f>SUMPRODUCT(('Saisie Subventions'!$B$7:$B$14=$A12)*('Saisie Subventions'!$C$4:$E$4=B$8)*('Saisie Subventions'!$C$7:$E$14)*('Saisie Subventions'!$F$7:$M$14)*('Saisie Subventions'!$F$6:$M$6=$A$5))</f>
        <v>#N/A</v>
      </c>
      <c r="C12" s="73" t="e">
        <f>SUMPRODUCT(('Saisie Subventions'!$B$7:$B$14=$A12)*('Saisie Subventions'!$C$4:$E$4=C$8)*('Saisie Subventions'!$C$7:$E$14)*('Saisie Subventions'!$F$7:$M$14)*('Saisie Subventions'!$F$6:$M$6=$A$5))</f>
        <v>#N/A</v>
      </c>
      <c r="D12" s="73" t="e">
        <f>SUMPRODUCT(('Saisie Subventions'!$B$7:$B$14=$A12)*('Saisie Subventions'!$C$4:$E$4=D$8)*('Saisie Subventions'!$C$7:$E$14)*('Saisie Subventions'!$F$7:$M$14)*('Saisie Subventions'!$F$6:$M$6=$A$5))</f>
        <v>#N/A</v>
      </c>
    </row>
    <row r="13" spans="1:5" s="31" customFormat="1" ht="15" customHeight="1">
      <c r="A13" s="23" t="str">
        <f t="array" ref="A13">IFERROR(INDEX('I-Paramètres1'!$B:$B,SMALL(IF('I-Paramètres1'!$G$26:$G$33=A$18,ROW('I-Paramètres1'!$B$26:$B$33)),ROW('I-Paramètres1'!5:5))),"")</f>
        <v>Mairie</v>
      </c>
      <c r="B13" s="73" t="e">
        <f>SUMPRODUCT(('Saisie Subventions'!$B$7:$B$14=$A13)*('Saisie Subventions'!$C$4:$E$4=B$8)*('Saisie Subventions'!$C$7:$E$14)*('Saisie Subventions'!$F$7:$M$14)*('Saisie Subventions'!$F$6:$M$6=$A$5))</f>
        <v>#N/A</v>
      </c>
      <c r="C13" s="73" t="e">
        <f>SUMPRODUCT(('Saisie Subventions'!$B$7:$B$14=$A13)*('Saisie Subventions'!$C$4:$E$4=C$8)*('Saisie Subventions'!$C$7:$E$14)*('Saisie Subventions'!$F$7:$M$14)*('Saisie Subventions'!$F$6:$M$6=$A$5))</f>
        <v>#N/A</v>
      </c>
      <c r="D13" s="73" t="e">
        <f>SUMPRODUCT(('Saisie Subventions'!$B$7:$B$14=$A13)*('Saisie Subventions'!$C$4:$E$4=D$8)*('Saisie Subventions'!$C$7:$E$14)*('Saisie Subventions'!$F$7:$M$14)*('Saisie Subventions'!$F$6:$M$6=$A$5))</f>
        <v>#N/A</v>
      </c>
    </row>
    <row r="14" spans="1:5" s="31" customFormat="1" ht="15" customHeight="1">
      <c r="A14" s="23" t="str">
        <f t="array" ref="A14">IFERROR(INDEX('I-Paramètres1'!$B:$B,SMALL(IF('I-Paramètres1'!$G$26:$G$33=A$18,ROW('I-Paramètres1'!$B$26:$B$33)),ROW('I-Paramètres1'!6:6))),"")</f>
        <v/>
      </c>
      <c r="B14" s="73" t="e">
        <f>SUMPRODUCT(('Saisie Subventions'!$B$7:$B$14=$A14)*('Saisie Subventions'!$C$4:$E$4=B$8)*('Saisie Subventions'!$C$7:$E$14)*('Saisie Subventions'!$F$7:$M$14)*('Saisie Subventions'!$F$6:$M$6=$A$5))</f>
        <v>#N/A</v>
      </c>
      <c r="C14" s="73" t="e">
        <f>SUMPRODUCT(('Saisie Subventions'!$B$7:$B$14=$A14)*('Saisie Subventions'!$C$4:$E$4=C$8)*('Saisie Subventions'!$C$7:$E$14)*('Saisie Subventions'!$F$7:$M$14)*('Saisie Subventions'!$F$6:$M$6=$A$5))</f>
        <v>#N/A</v>
      </c>
      <c r="D14" s="73" t="e">
        <f>SUMPRODUCT(('Saisie Subventions'!$B$7:$B$14=$A14)*('Saisie Subventions'!$C$4:$E$4=D$8)*('Saisie Subventions'!$C$7:$E$14)*('Saisie Subventions'!$F$7:$M$14)*('Saisie Subventions'!$F$6:$M$6=$A$5))</f>
        <v>#N/A</v>
      </c>
    </row>
    <row r="15" spans="1:5" s="31" customFormat="1" ht="15" customHeight="1">
      <c r="A15" s="23" t="str">
        <f t="array" ref="A15">IFERROR(INDEX('I-Paramètres1'!$B:$B,SMALL(IF('I-Paramètres1'!$G$26:$G$33=A$18,ROW('I-Paramètres1'!$B$26:$B$33)),ROW('I-Paramètres1'!7:7))),"")</f>
        <v/>
      </c>
      <c r="B15" s="73" t="e">
        <f>SUMPRODUCT(('Saisie Subventions'!$B$7:$B$14=$A15)*('Saisie Subventions'!$C$4:$E$4=B$8)*('Saisie Subventions'!$C$7:$E$14)*('Saisie Subventions'!$F$7:$M$14)*('Saisie Subventions'!$F$6:$M$6=$A$5))</f>
        <v>#N/A</v>
      </c>
      <c r="C15" s="73" t="e">
        <f>SUMPRODUCT(('Saisie Subventions'!$B$7:$B$14=$A15)*('Saisie Subventions'!$C$4:$E$4=C$8)*('Saisie Subventions'!$C$7:$E$14)*('Saisie Subventions'!$F$7:$M$14)*('Saisie Subventions'!$F$6:$M$6=$A$5))</f>
        <v>#N/A</v>
      </c>
      <c r="D15" s="73" t="e">
        <f>SUMPRODUCT(('Saisie Subventions'!$B$7:$B$14=$A15)*('Saisie Subventions'!$C$4:$E$4=D$8)*('Saisie Subventions'!$C$7:$E$14)*('Saisie Subventions'!$F$7:$M$14)*('Saisie Subventions'!$F$6:$M$6=$A$5))</f>
        <v>#N/A</v>
      </c>
    </row>
    <row r="16" spans="1:5" s="31" customFormat="1" ht="15" customHeight="1">
      <c r="A16" s="23" t="str">
        <f t="array" ref="A16">IFERROR(INDEX('I-Paramètres1'!$B:$B,SMALL(IF('I-Paramètres1'!$G$26:$G$33=A$18,ROW('I-Paramètres1'!$B$26:$B$33)),ROW('I-Paramètres1'!8:8))),"")</f>
        <v/>
      </c>
      <c r="B16" s="73" t="e">
        <f>SUMPRODUCT(('Saisie Subventions'!$B$7:$B$14=$A16)*('Saisie Subventions'!$C$4:$E$4=B$8)*('Saisie Subventions'!$C$7:$E$14)*('Saisie Subventions'!$F$7:$M$14)*('Saisie Subventions'!$F$6:$M$6=$A$5))</f>
        <v>#N/A</v>
      </c>
      <c r="C16" s="73" t="e">
        <f>SUMPRODUCT(('Saisie Subventions'!$B$7:$B$14=$A16)*('Saisie Subventions'!$C$4:$E$4=C$8)*('Saisie Subventions'!$C$7:$E$14)*('Saisie Subventions'!$F$7:$M$14)*('Saisie Subventions'!$F$6:$M$6=$A$5))</f>
        <v>#N/A</v>
      </c>
      <c r="D16" s="73" t="e">
        <f>SUMPRODUCT(('Saisie Subventions'!$B$7:$B$14=$A16)*('Saisie Subventions'!$C$4:$E$4=D$8)*('Saisie Subventions'!$C$7:$E$14)*('Saisie Subventions'!$F$7:$M$14)*('Saisie Subventions'!$F$6:$M$6=$A$5))</f>
        <v>#N/A</v>
      </c>
    </row>
    <row r="17" spans="1:5" s="31" customFormat="1" ht="15" customHeight="1">
      <c r="A17" s="23" t="str">
        <f t="array" ref="A17">IFERROR(INDEX('I-Paramètres1'!$B:$B,SMALL(IF('I-Paramètres1'!$G$26:$G$33=A$18,ROW('I-Paramètres1'!$B$26:$B$33)),ROW('I-Paramètres1'!9:9))),"")</f>
        <v/>
      </c>
      <c r="B17" s="73" t="e">
        <f>SUMPRODUCT(('Saisie Subventions'!$B$7:$B$14=$A17)*('Saisie Subventions'!$C$4:$E$4=B$8)*('Saisie Subventions'!$C$7:$E$14)*('Saisie Subventions'!$F$7:$M$14)*('Saisie Subventions'!$F$6:$M$6=$A$5))</f>
        <v>#N/A</v>
      </c>
      <c r="C17" s="73" t="e">
        <f>SUMPRODUCT(('Saisie Subventions'!$B$7:$B$14=$A17)*('Saisie Subventions'!$C$4:$E$4=C$8)*('Saisie Subventions'!$C$7:$E$14)*('Saisie Subventions'!$F$7:$M$14)*('Saisie Subventions'!$F$6:$M$6=$A$5))</f>
        <v>#N/A</v>
      </c>
      <c r="D17" s="73" t="e">
        <f>SUMPRODUCT(('Saisie Subventions'!$B$7:$B$14=$A17)*('Saisie Subventions'!$C$4:$E$4=D$8)*('Saisie Subventions'!$C$7:$E$14)*('Saisie Subventions'!$F$7:$M$14)*('Saisie Subventions'!$F$6:$M$6=$A$5))</f>
        <v>#N/A</v>
      </c>
    </row>
    <row r="18" spans="1:5" s="54" customFormat="1" ht="15" customHeight="1">
      <c r="A18" s="74" t="str">
        <f>'I-Paramètres1'!$C12</f>
        <v xml:space="preserve">Subventions d'exploitation </v>
      </c>
      <c r="B18" s="74" t="e">
        <f>SUM(B9:B17)</f>
        <v>#N/A</v>
      </c>
      <c r="C18" s="74" t="e">
        <f>SUM(C9:C17)</f>
        <v>#N/A</v>
      </c>
      <c r="D18" s="74" t="e">
        <f>SUM(D9:D17)</f>
        <v>#N/A</v>
      </c>
    </row>
    <row r="19" spans="1:5" s="2" customFormat="1" ht="15" customHeight="1">
      <c r="A19" s="10"/>
      <c r="B19" s="10"/>
      <c r="C19" s="10"/>
      <c r="D19" s="10"/>
      <c r="E19" s="10"/>
    </row>
    <row r="20" spans="1:5" s="2" customFormat="1" ht="15" customHeight="1">
      <c r="A20" s="10"/>
      <c r="B20" s="10"/>
      <c r="C20" s="10"/>
      <c r="D20" s="10"/>
      <c r="E20" s="10"/>
    </row>
    <row r="21" spans="1:5" s="2" customFormat="1" ht="15" customHeight="1">
      <c r="A21" s="10"/>
      <c r="B21" s="10"/>
      <c r="C21" s="10"/>
      <c r="D21" s="10"/>
      <c r="E21" s="10"/>
    </row>
    <row r="22" spans="1:5" s="2" customFormat="1" ht="15" customHeight="1">
      <c r="A22" s="10"/>
      <c r="B22" s="10"/>
      <c r="C22" s="10"/>
      <c r="D22" s="10"/>
      <c r="E22" s="10"/>
    </row>
    <row r="23" spans="1:5" s="2" customFormat="1" ht="15" customHeight="1">
      <c r="A23" s="10"/>
      <c r="B23" s="10"/>
      <c r="C23" s="10"/>
      <c r="D23" s="10"/>
      <c r="E23" s="10"/>
    </row>
    <row r="24" spans="1:5" s="2" customFormat="1" ht="15" customHeight="1">
      <c r="A24" s="10"/>
      <c r="B24" s="10"/>
      <c r="C24" s="10"/>
      <c r="D24" s="10"/>
      <c r="E24" s="10"/>
    </row>
    <row r="25" spans="1:5" s="2" customFormat="1" ht="15" customHeight="1">
      <c r="A25" s="10"/>
      <c r="B25" s="10"/>
      <c r="C25" s="10"/>
      <c r="D25" s="10"/>
      <c r="E25" s="10"/>
    </row>
    <row r="26" spans="1:5" s="2" customFormat="1" ht="15" customHeight="1">
      <c r="A26" s="10"/>
      <c r="B26" s="10"/>
      <c r="C26" s="10"/>
      <c r="D26" s="10"/>
      <c r="E26" s="10"/>
    </row>
    <row r="27" spans="1:5" s="2" customFormat="1" ht="15" customHeight="1">
      <c r="A27" s="10"/>
      <c r="B27" s="10"/>
      <c r="C27" s="10"/>
      <c r="D27" s="10"/>
      <c r="E27" s="10"/>
    </row>
    <row r="28" spans="1:5" s="2" customFormat="1" ht="15" customHeight="1">
      <c r="A28" s="10"/>
      <c r="B28" s="10"/>
      <c r="C28" s="10"/>
      <c r="D28" s="10"/>
      <c r="E28" s="10"/>
    </row>
    <row r="29" spans="1:5" s="2" customFormat="1" ht="15" customHeight="1">
      <c r="A29" s="10"/>
      <c r="B29" s="10"/>
      <c r="C29" s="10"/>
      <c r="D29" s="10"/>
      <c r="E29" s="10"/>
    </row>
    <row r="30" spans="1:5" s="2" customFormat="1" ht="15" customHeight="1">
      <c r="A30" s="10"/>
      <c r="B30" s="10"/>
      <c r="C30" s="10"/>
      <c r="D30" s="10"/>
      <c r="E30" s="10"/>
    </row>
    <row r="31" spans="1:5" s="2" customFormat="1" ht="15" customHeight="1">
      <c r="A31" s="10"/>
      <c r="B31" s="10"/>
      <c r="C31" s="10"/>
      <c r="D31" s="10"/>
      <c r="E31" s="10"/>
    </row>
    <row r="32" spans="1:5" s="2" customFormat="1" ht="15" customHeight="1">
      <c r="A32" s="10"/>
      <c r="B32" s="10"/>
      <c r="C32" s="10"/>
      <c r="D32" s="10"/>
      <c r="E32" s="10"/>
    </row>
    <row r="33" spans="1:5" ht="15" customHeight="1">
      <c r="A33" s="10"/>
      <c r="B33" s="10"/>
      <c r="C33" s="10"/>
      <c r="D33" s="10"/>
      <c r="E33" s="10"/>
    </row>
    <row r="34" spans="1:5" ht="15" customHeight="1">
      <c r="A34" s="10"/>
      <c r="B34" s="10"/>
      <c r="C34" s="10"/>
      <c r="D34" s="10"/>
      <c r="E34" s="10"/>
    </row>
    <row r="35" spans="1:5" ht="15" customHeight="1">
      <c r="A35" s="10"/>
      <c r="B35" s="10"/>
      <c r="C35" s="10"/>
      <c r="D35" s="10"/>
      <c r="E35" s="10"/>
    </row>
    <row r="36" spans="1:5" ht="15" customHeight="1">
      <c r="A36" s="10"/>
      <c r="B36" s="10"/>
      <c r="C36" s="10"/>
      <c r="D36" s="10"/>
      <c r="E36" s="10"/>
    </row>
    <row r="37" spans="1:5" ht="15" customHeight="1">
      <c r="A37" s="10"/>
      <c r="B37" s="10"/>
      <c r="C37" s="10"/>
      <c r="D37" s="10"/>
      <c r="E37" s="10"/>
    </row>
    <row r="38" spans="1:5" ht="15" customHeight="1">
      <c r="A38" s="10"/>
      <c r="B38" s="10"/>
      <c r="C38" s="10"/>
      <c r="D38" s="10"/>
      <c r="E38" s="10"/>
    </row>
    <row r="39" spans="1:5" ht="15" customHeight="1">
      <c r="A39" s="10"/>
      <c r="B39" s="10"/>
      <c r="C39" s="10"/>
      <c r="D39" s="10"/>
      <c r="E39" s="10"/>
    </row>
    <row r="40" spans="1:5" ht="15" customHeight="1">
      <c r="A40" s="10"/>
      <c r="B40" s="10"/>
      <c r="C40" s="10"/>
      <c r="D40" s="10"/>
      <c r="E40" s="10"/>
    </row>
    <row r="41" spans="1:5" ht="15" customHeight="1">
      <c r="A41" s="10"/>
      <c r="B41" s="10"/>
      <c r="C41" s="10"/>
      <c r="D41" s="10"/>
      <c r="E41" s="10"/>
    </row>
    <row r="42" spans="1:5" ht="15" customHeight="1">
      <c r="A42" s="10"/>
      <c r="B42" s="10"/>
      <c r="C42" s="10"/>
      <c r="D42" s="10"/>
      <c r="E42" s="10"/>
    </row>
    <row r="43" spans="1:5" ht="15" customHeight="1">
      <c r="A43" s="10"/>
      <c r="B43" s="10"/>
      <c r="C43" s="10"/>
      <c r="D43" s="10"/>
      <c r="E43" s="10"/>
    </row>
    <row r="44" spans="1:5" ht="15" customHeight="1">
      <c r="A44" s="10"/>
      <c r="B44" s="10"/>
      <c r="C44" s="10"/>
      <c r="D44" s="10"/>
      <c r="E44" s="10"/>
    </row>
    <row r="45" spans="1:5" ht="15" customHeight="1">
      <c r="A45" s="10"/>
      <c r="B45" s="10"/>
      <c r="C45" s="10"/>
      <c r="D45" s="10"/>
      <c r="E45" s="10"/>
    </row>
    <row r="46" spans="1:5" ht="15" customHeight="1">
      <c r="A46" s="10"/>
      <c r="B46" s="10"/>
      <c r="C46" s="10"/>
      <c r="D46" s="10"/>
      <c r="E46" s="10"/>
    </row>
    <row r="47" spans="1:5" ht="15" customHeight="1">
      <c r="A47" s="10"/>
      <c r="B47" s="10"/>
      <c r="C47" s="10"/>
      <c r="D47" s="10"/>
      <c r="E47" s="10"/>
    </row>
    <row r="48" spans="1:5" ht="15" customHeight="1">
      <c r="A48" s="10"/>
      <c r="B48" s="10"/>
      <c r="C48" s="10"/>
      <c r="D48" s="10"/>
      <c r="E48" s="10"/>
    </row>
    <row r="49" spans="1:5" ht="15" customHeight="1">
      <c r="A49" s="10"/>
      <c r="B49" s="10"/>
      <c r="C49" s="10"/>
      <c r="D49" s="10"/>
      <c r="E49" s="10"/>
    </row>
    <row r="50" spans="1:5" ht="15" customHeight="1">
      <c r="A50" s="10"/>
      <c r="B50" s="10"/>
      <c r="C50" s="10"/>
      <c r="D50" s="10"/>
      <c r="E50" s="10"/>
    </row>
    <row r="51" spans="1:5" ht="15" customHeight="1">
      <c r="A51" s="10"/>
      <c r="B51" s="10"/>
      <c r="C51" s="10"/>
      <c r="D51" s="10"/>
      <c r="E51" s="10"/>
    </row>
    <row r="52" spans="1:5" ht="15" customHeight="1">
      <c r="A52" s="10"/>
      <c r="B52" s="10"/>
      <c r="C52" s="10"/>
      <c r="D52" s="10"/>
      <c r="E52" s="10"/>
    </row>
    <row r="53" spans="1:5" ht="15" customHeight="1">
      <c r="A53" s="10"/>
      <c r="B53" s="10"/>
      <c r="C53" s="10"/>
      <c r="D53" s="10"/>
      <c r="E53" s="10"/>
    </row>
    <row r="54" spans="1:5" ht="15" customHeight="1">
      <c r="A54" s="10"/>
      <c r="B54" s="10"/>
      <c r="C54" s="10"/>
      <c r="D54" s="10"/>
      <c r="E54" s="10"/>
    </row>
    <row r="55" spans="1:5" ht="15" customHeight="1">
      <c r="A55" s="10"/>
      <c r="B55" s="10"/>
      <c r="C55" s="10"/>
      <c r="D55" s="10"/>
      <c r="E55" s="10"/>
    </row>
    <row r="56" spans="1:5" ht="15" customHeight="1">
      <c r="A56" s="10"/>
      <c r="B56" s="10"/>
      <c r="C56" s="10"/>
      <c r="D56" s="10"/>
      <c r="E56" s="10"/>
    </row>
    <row r="57" spans="1:5" ht="15" customHeight="1">
      <c r="A57" s="10"/>
      <c r="B57" s="10"/>
      <c r="C57" s="10"/>
      <c r="D57" s="10"/>
      <c r="E57" s="10"/>
    </row>
    <row r="58" spans="1:5" ht="15" customHeight="1">
      <c r="A58" s="10"/>
      <c r="B58" s="10"/>
      <c r="C58" s="10"/>
      <c r="D58" s="10"/>
      <c r="E58" s="10"/>
    </row>
    <row r="59" spans="1:5" ht="15" customHeight="1">
      <c r="A59" s="10"/>
      <c r="B59" s="10"/>
      <c r="C59" s="10"/>
      <c r="D59" s="10"/>
      <c r="E59" s="10"/>
    </row>
    <row r="60" spans="1:5" ht="15" customHeight="1">
      <c r="A60" s="10"/>
      <c r="B60" s="10"/>
      <c r="C60" s="10"/>
      <c r="D60" s="10"/>
      <c r="E60" s="10"/>
    </row>
    <row r="61" spans="1:5" ht="15" customHeight="1">
      <c r="A61" s="10"/>
      <c r="B61" s="10"/>
      <c r="C61" s="10"/>
      <c r="D61" s="10"/>
      <c r="E61" s="10"/>
    </row>
    <row r="62" spans="1:5" ht="15" customHeight="1">
      <c r="A62" s="10"/>
      <c r="B62" s="10"/>
      <c r="C62" s="10"/>
      <c r="D62" s="10"/>
      <c r="E62" s="10"/>
    </row>
    <row r="63" spans="1:5" ht="15" customHeight="1">
      <c r="A63" s="10"/>
      <c r="B63" s="10"/>
      <c r="C63" s="10"/>
      <c r="D63" s="10"/>
      <c r="E63" s="10"/>
    </row>
    <row r="64" spans="1:5" ht="15" customHeight="1">
      <c r="A64" s="10"/>
      <c r="B64" s="10"/>
      <c r="C64" s="10"/>
      <c r="D64" s="10"/>
      <c r="E64" s="10"/>
    </row>
    <row r="65" spans="1:5" ht="15" customHeight="1">
      <c r="A65" s="10"/>
      <c r="B65" s="10"/>
      <c r="C65" s="10"/>
      <c r="D65" s="10"/>
      <c r="E65" s="10"/>
    </row>
    <row r="66" spans="1:5" ht="15" customHeight="1">
      <c r="A66" s="10"/>
      <c r="B66" s="10"/>
      <c r="C66" s="10"/>
      <c r="D66" s="10"/>
      <c r="E66" s="10"/>
    </row>
    <row r="67" spans="1:5" ht="15" customHeight="1">
      <c r="A67" s="10"/>
      <c r="B67" s="10"/>
      <c r="C67" s="10"/>
      <c r="D67" s="10"/>
      <c r="E67" s="10"/>
    </row>
    <row r="68" spans="1:5" ht="15" customHeight="1">
      <c r="A68" s="10"/>
      <c r="B68" s="10"/>
      <c r="C68" s="10"/>
      <c r="D68" s="10"/>
      <c r="E68" s="10"/>
    </row>
    <row r="69" spans="1:5" ht="15" customHeight="1">
      <c r="A69" s="10"/>
      <c r="B69" s="10"/>
      <c r="C69" s="10"/>
      <c r="D69" s="10"/>
      <c r="E69" s="10"/>
    </row>
    <row r="70" spans="1:5" ht="15" customHeight="1">
      <c r="A70" s="10"/>
      <c r="B70" s="10"/>
      <c r="C70" s="10"/>
      <c r="D70" s="10"/>
      <c r="E70" s="10"/>
    </row>
    <row r="71" spans="1:5" ht="15" customHeight="1">
      <c r="A71" s="10"/>
      <c r="B71" s="10"/>
      <c r="C71" s="10"/>
      <c r="D71" s="10"/>
      <c r="E71" s="10"/>
    </row>
    <row r="72" spans="1:5" ht="15" customHeight="1">
      <c r="A72" s="10"/>
      <c r="B72" s="10"/>
      <c r="C72" s="10"/>
      <c r="D72" s="10"/>
      <c r="E72" s="10"/>
    </row>
    <row r="73" spans="1:5" ht="15" customHeight="1">
      <c r="A73" s="10"/>
      <c r="B73" s="10"/>
      <c r="C73" s="10"/>
      <c r="D73" s="10"/>
      <c r="E73" s="10"/>
    </row>
    <row r="74" spans="1:5" ht="15" customHeight="1">
      <c r="A74" s="10"/>
      <c r="B74" s="10"/>
      <c r="C74" s="10"/>
      <c r="D74" s="10"/>
      <c r="E74" s="10"/>
    </row>
    <row r="75" spans="1:5" ht="15" customHeight="1">
      <c r="A75" s="10"/>
      <c r="B75" s="10"/>
      <c r="C75" s="10"/>
      <c r="D75" s="10"/>
      <c r="E75" s="10"/>
    </row>
    <row r="76" spans="1:5" ht="15" customHeight="1">
      <c r="A76" s="10"/>
      <c r="B76" s="10"/>
      <c r="C76" s="10"/>
      <c r="D76" s="10"/>
      <c r="E76" s="10"/>
    </row>
    <row r="77" spans="1:5" ht="15" customHeight="1">
      <c r="A77" s="10"/>
      <c r="B77" s="10"/>
      <c r="C77" s="10"/>
      <c r="D77" s="10"/>
      <c r="E77" s="10"/>
    </row>
    <row r="78" spans="1:5" ht="15" customHeight="1">
      <c r="A78" s="10"/>
      <c r="B78" s="10"/>
      <c r="C78" s="10"/>
      <c r="D78" s="10"/>
      <c r="E78" s="10"/>
    </row>
    <row r="79" spans="1:5" ht="15" customHeight="1">
      <c r="A79" s="10"/>
      <c r="B79" s="10"/>
      <c r="C79" s="10"/>
      <c r="D79" s="10"/>
      <c r="E79" s="10"/>
    </row>
    <row r="80" spans="1:5" ht="15" customHeight="1">
      <c r="A80" s="10"/>
      <c r="B80" s="10"/>
      <c r="C80" s="10"/>
      <c r="D80" s="10"/>
      <c r="E80" s="10"/>
    </row>
    <row r="81" spans="1:5" ht="15" customHeight="1">
      <c r="A81" s="10"/>
      <c r="B81" s="10"/>
      <c r="C81" s="10"/>
      <c r="D81" s="10"/>
      <c r="E81" s="10"/>
    </row>
    <row r="82" spans="1:5" ht="15" customHeight="1">
      <c r="A82" s="10"/>
      <c r="B82" s="10"/>
      <c r="C82" s="10"/>
      <c r="D82" s="10"/>
      <c r="E82" s="10"/>
    </row>
    <row r="83" spans="1:5" ht="15" customHeight="1">
      <c r="A83" s="10"/>
      <c r="B83" s="10"/>
      <c r="C83" s="10"/>
      <c r="D83" s="10"/>
      <c r="E83" s="10"/>
    </row>
    <row r="84" spans="1:5" ht="15" customHeight="1">
      <c r="A84" s="10"/>
      <c r="B84" s="10"/>
      <c r="C84" s="10"/>
      <c r="D84" s="10"/>
      <c r="E84" s="10"/>
    </row>
    <row r="85" spans="1:5" ht="15" customHeight="1">
      <c r="A85" s="10"/>
      <c r="B85" s="10"/>
      <c r="C85" s="10"/>
      <c r="D85" s="10"/>
      <c r="E85" s="10"/>
    </row>
    <row r="86" spans="1:5" ht="15" customHeight="1">
      <c r="A86" s="10"/>
      <c r="B86" s="10"/>
      <c r="C86" s="10"/>
      <c r="D86" s="10"/>
      <c r="E86" s="10"/>
    </row>
    <row r="87" spans="1:5" ht="15" customHeight="1">
      <c r="A87" s="10"/>
      <c r="B87" s="10"/>
      <c r="C87" s="10"/>
      <c r="D87" s="10"/>
      <c r="E87" s="10"/>
    </row>
    <row r="88" spans="1:5" ht="15" customHeight="1">
      <c r="A88" s="10"/>
      <c r="B88" s="10"/>
      <c r="C88" s="10"/>
      <c r="D88" s="10"/>
      <c r="E88" s="10"/>
    </row>
    <row r="89" spans="1:5" ht="15" customHeight="1">
      <c r="A89" s="10"/>
      <c r="B89" s="10"/>
      <c r="C89" s="10"/>
      <c r="D89" s="10"/>
      <c r="E89" s="10"/>
    </row>
    <row r="90" spans="1:5" ht="15" customHeight="1">
      <c r="A90" s="10"/>
      <c r="B90" s="10"/>
      <c r="C90" s="10"/>
      <c r="D90" s="10"/>
      <c r="E90" s="10"/>
    </row>
    <row r="91" spans="1:5" ht="15" customHeight="1">
      <c r="A91" s="10"/>
      <c r="B91" s="10"/>
      <c r="C91" s="10"/>
      <c r="D91" s="10"/>
      <c r="E91" s="10"/>
    </row>
    <row r="92" spans="1:5" ht="15" customHeight="1">
      <c r="A92" s="10"/>
      <c r="B92" s="10"/>
      <c r="C92" s="10"/>
      <c r="D92" s="10"/>
      <c r="E92" s="10"/>
    </row>
    <row r="93" spans="1:5" ht="15" customHeight="1">
      <c r="A93" s="10"/>
      <c r="B93" s="10"/>
      <c r="C93" s="10"/>
      <c r="D93" s="10"/>
      <c r="E93" s="10"/>
    </row>
    <row r="94" spans="1:5" ht="15" customHeight="1">
      <c r="A94" s="10"/>
      <c r="B94" s="10"/>
      <c r="C94" s="10"/>
      <c r="D94" s="10"/>
      <c r="E94" s="10"/>
    </row>
    <row r="95" spans="1:5" ht="15" customHeight="1">
      <c r="A95" s="10"/>
      <c r="B95" s="10"/>
      <c r="C95" s="10"/>
      <c r="D95" s="10"/>
      <c r="E95" s="10"/>
    </row>
    <row r="96" spans="1:5" ht="15" customHeight="1">
      <c r="A96" s="10"/>
      <c r="B96" s="10"/>
      <c r="C96" s="10"/>
      <c r="D96" s="10"/>
      <c r="E96" s="10"/>
    </row>
    <row r="97" spans="1:5" ht="15" customHeight="1">
      <c r="A97" s="10"/>
      <c r="B97" s="10"/>
      <c r="C97" s="10"/>
      <c r="D97" s="10"/>
      <c r="E97" s="10"/>
    </row>
    <row r="98" spans="1:5" ht="15" customHeight="1">
      <c r="A98" s="10"/>
      <c r="B98" s="10"/>
      <c r="C98" s="10"/>
      <c r="D98" s="10"/>
      <c r="E98" s="10"/>
    </row>
    <row r="99" spans="1:5" ht="15" customHeight="1">
      <c r="A99" s="10"/>
      <c r="B99" s="10"/>
      <c r="C99" s="10"/>
      <c r="D99" s="10"/>
      <c r="E99" s="10"/>
    </row>
    <row r="100" spans="1:5" ht="15" customHeight="1">
      <c r="A100" s="10"/>
      <c r="B100" s="10"/>
      <c r="C100" s="10"/>
      <c r="D100" s="10"/>
      <c r="E100" s="10"/>
    </row>
    <row r="101" spans="1:5" ht="15" customHeight="1">
      <c r="A101" s="10"/>
      <c r="B101" s="10"/>
      <c r="C101" s="10"/>
      <c r="D101" s="10"/>
      <c r="E101" s="10"/>
    </row>
    <row r="102" spans="1:5" ht="15" customHeight="1">
      <c r="A102" s="10"/>
      <c r="B102" s="10"/>
      <c r="C102" s="10"/>
      <c r="D102" s="10"/>
      <c r="E102" s="10"/>
    </row>
    <row r="103" spans="1:5" ht="15" customHeight="1">
      <c r="A103" s="10"/>
      <c r="B103" s="10"/>
      <c r="C103" s="10"/>
      <c r="D103" s="10"/>
      <c r="E103" s="10"/>
    </row>
    <row r="104" spans="1:5" ht="15" customHeight="1">
      <c r="A104" s="10"/>
      <c r="B104" s="10"/>
      <c r="C104" s="10"/>
      <c r="D104" s="10"/>
      <c r="E104" s="10"/>
    </row>
    <row r="105" spans="1:5" ht="15" customHeight="1">
      <c r="A105" s="10"/>
      <c r="B105" s="10"/>
      <c r="C105" s="10"/>
      <c r="D105" s="10"/>
      <c r="E105" s="10"/>
    </row>
    <row r="106" spans="1:5" ht="15" customHeight="1">
      <c r="A106" s="10"/>
      <c r="B106" s="10"/>
      <c r="C106" s="10"/>
      <c r="D106" s="10"/>
      <c r="E106" s="10"/>
    </row>
    <row r="107" spans="1:5" ht="15" customHeight="1">
      <c r="A107" s="10"/>
      <c r="B107" s="10"/>
      <c r="C107" s="10"/>
      <c r="D107" s="10"/>
      <c r="E107" s="10"/>
    </row>
    <row r="108" spans="1:5" ht="15" customHeight="1">
      <c r="A108" s="10"/>
      <c r="B108" s="10"/>
      <c r="C108" s="10"/>
      <c r="D108" s="10"/>
      <c r="E108" s="10"/>
    </row>
    <row r="109" spans="1:5" ht="15" customHeight="1">
      <c r="A109" s="10"/>
      <c r="B109" s="10"/>
      <c r="C109" s="10"/>
      <c r="D109" s="10"/>
      <c r="E109" s="10"/>
    </row>
    <row r="110" spans="1:5" ht="15" customHeight="1">
      <c r="A110" s="10"/>
      <c r="B110" s="10"/>
      <c r="C110" s="10"/>
      <c r="D110" s="10"/>
      <c r="E110" s="10"/>
    </row>
    <row r="111" spans="1:5" ht="15" customHeight="1">
      <c r="A111" s="10"/>
      <c r="B111" s="10"/>
      <c r="C111" s="10"/>
      <c r="D111" s="10"/>
      <c r="E111" s="10"/>
    </row>
    <row r="112" spans="1:5" ht="15" customHeight="1">
      <c r="A112" s="10"/>
      <c r="B112" s="10"/>
      <c r="C112" s="10"/>
      <c r="D112" s="10"/>
      <c r="E112" s="10"/>
    </row>
    <row r="113" spans="1:5" ht="15" customHeight="1">
      <c r="A113" s="10"/>
      <c r="B113" s="10"/>
      <c r="C113" s="10"/>
      <c r="D113" s="10"/>
      <c r="E113" s="10"/>
    </row>
    <row r="114" spans="1:5" ht="15" customHeight="1">
      <c r="A114" s="10"/>
      <c r="B114" s="10"/>
      <c r="C114" s="10"/>
      <c r="D114" s="10"/>
      <c r="E114" s="10"/>
    </row>
    <row r="115" spans="1:5" ht="15" customHeight="1">
      <c r="A115" s="10"/>
      <c r="B115" s="10"/>
      <c r="C115" s="10"/>
      <c r="D115" s="10"/>
      <c r="E115" s="10"/>
    </row>
    <row r="116" spans="1:5" ht="15" customHeight="1">
      <c r="A116" s="10"/>
      <c r="B116" s="10"/>
      <c r="C116" s="10"/>
      <c r="D116" s="10"/>
      <c r="E116" s="10"/>
    </row>
    <row r="117" spans="1:5" ht="15" customHeight="1">
      <c r="A117" s="10"/>
      <c r="B117" s="10"/>
      <c r="C117" s="10"/>
      <c r="D117" s="10"/>
      <c r="E117" s="10"/>
    </row>
    <row r="118" spans="1:5" ht="15" customHeight="1">
      <c r="A118" s="10"/>
      <c r="B118" s="10"/>
      <c r="C118" s="10"/>
      <c r="D118" s="10"/>
      <c r="E118" s="10"/>
    </row>
    <row r="119" spans="1:5" ht="15" customHeight="1">
      <c r="A119" s="10"/>
      <c r="B119" s="10"/>
      <c r="C119" s="10"/>
      <c r="D119" s="10"/>
      <c r="E119" s="10"/>
    </row>
    <row r="120" spans="1:5" ht="15" customHeight="1">
      <c r="A120" s="10"/>
      <c r="B120" s="10"/>
      <c r="C120" s="10"/>
      <c r="D120" s="10"/>
      <c r="E120" s="10"/>
    </row>
    <row r="121" spans="1:5" ht="15" customHeight="1">
      <c r="A121" s="10"/>
      <c r="B121" s="10"/>
      <c r="C121" s="10"/>
      <c r="D121" s="10"/>
      <c r="E121" s="10"/>
    </row>
    <row r="122" spans="1:5" ht="15" customHeight="1">
      <c r="A122" s="10"/>
      <c r="B122" s="10"/>
      <c r="C122" s="10"/>
      <c r="D122" s="10"/>
      <c r="E122" s="10"/>
    </row>
    <row r="123" spans="1:5" ht="15" customHeight="1">
      <c r="A123" s="10"/>
      <c r="B123" s="10"/>
      <c r="C123" s="10"/>
      <c r="D123" s="10"/>
      <c r="E123" s="10"/>
    </row>
    <row r="124" spans="1:5" ht="15" customHeight="1">
      <c r="A124" s="10"/>
      <c r="B124" s="10"/>
      <c r="C124" s="10"/>
      <c r="D124" s="10"/>
      <c r="E124" s="10"/>
    </row>
    <row r="125" spans="1:5" ht="15" customHeight="1">
      <c r="A125" s="10"/>
      <c r="B125" s="10"/>
      <c r="C125" s="10"/>
      <c r="D125" s="10"/>
      <c r="E125" s="10"/>
    </row>
    <row r="126" spans="1:5" ht="15" customHeight="1">
      <c r="A126" s="10"/>
      <c r="B126" s="10"/>
      <c r="C126" s="10"/>
      <c r="D126" s="10"/>
      <c r="E126" s="10"/>
    </row>
    <row r="127" spans="1:5" ht="15" customHeight="1">
      <c r="A127" s="10"/>
      <c r="B127" s="10"/>
      <c r="C127" s="10"/>
      <c r="D127" s="10"/>
      <c r="E127" s="10"/>
    </row>
    <row r="128" spans="1:5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</sheetData>
  <sheetProtection selectLockedCells="1" autoFilter="0"/>
  <dataValidations count="1">
    <dataValidation type="list" allowBlank="1" showInputMessage="1" showErrorMessage="1" sqref="A5" xr:uid="{3C7DF6C9-11F7-4E27-A79F-C207E33DFF7B}">
      <formula1>DAS</formula1>
    </dataValidation>
  </dataValidation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1659A-D4BD-4D7B-BD81-988275025A61}">
  <sheetPr>
    <tabColor rgb="FFF3BB12"/>
  </sheetPr>
  <dimension ref="A1:M14"/>
  <sheetViews>
    <sheetView showGridLines="0" zoomScaleNormal="10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F7" sqref="F7:M14"/>
    </sheetView>
  </sheetViews>
  <sheetFormatPr baseColWidth="10" defaultRowHeight="14.4"/>
  <cols>
    <col min="1" max="1" width="27" customWidth="1"/>
    <col min="2" max="2" width="24.6640625" customWidth="1"/>
    <col min="6" max="13" width="9.33203125" customWidth="1"/>
  </cols>
  <sheetData>
    <row r="1" spans="1:13" ht="26.4">
      <c r="A1" s="102" t="s">
        <v>71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</row>
    <row r="2" spans="1:13" ht="8.5500000000000007" customHeight="1" thickBot="1">
      <c r="A2" s="14"/>
      <c r="B2" s="14"/>
      <c r="C2" s="14"/>
      <c r="D2" s="14"/>
      <c r="E2" s="14"/>
    </row>
    <row r="3" spans="1:13" s="11" customFormat="1" ht="18" hidden="1" thickBot="1">
      <c r="C3" s="66">
        <f>C4</f>
        <v>2024</v>
      </c>
      <c r="D3" s="66">
        <f>D4</f>
        <v>2025</v>
      </c>
      <c r="E3" s="66">
        <f>E4</f>
        <v>2026</v>
      </c>
    </row>
    <row r="4" spans="1:13" s="11" customFormat="1" ht="19.2" customHeight="1" thickTop="1" thickBot="1">
      <c r="C4" s="106">
        <f>IntituléP1</f>
        <v>2024</v>
      </c>
      <c r="D4" s="106">
        <f>IntituléP2</f>
        <v>2025</v>
      </c>
      <c r="E4" s="75">
        <f>IntituléP3</f>
        <v>2026</v>
      </c>
      <c r="F4" s="100" t="s">
        <v>82</v>
      </c>
      <c r="G4" s="100"/>
      <c r="H4" s="100"/>
      <c r="I4" s="100"/>
      <c r="J4" s="100"/>
      <c r="K4" s="100"/>
      <c r="L4" s="100"/>
      <c r="M4" s="101"/>
    </row>
    <row r="5" spans="1:13" s="11" customFormat="1" ht="63.6" hidden="1" thickTop="1" thickBot="1">
      <c r="C5" s="67"/>
      <c r="D5" s="67"/>
      <c r="E5" s="67"/>
      <c r="G5" s="76" t="s">
        <v>83</v>
      </c>
      <c r="H5" s="76" t="s">
        <v>84</v>
      </c>
      <c r="I5" s="76" t="s">
        <v>85</v>
      </c>
      <c r="J5" s="76" t="s">
        <v>86</v>
      </c>
      <c r="K5" s="76" t="s">
        <v>87</v>
      </c>
      <c r="L5" s="76" t="s">
        <v>88</v>
      </c>
      <c r="M5" s="77" t="s">
        <v>1</v>
      </c>
    </row>
    <row r="6" spans="1:13" s="11" customFormat="1" ht="53.4" thickTop="1" thickBot="1">
      <c r="A6" s="68" t="s">
        <v>72</v>
      </c>
      <c r="B6" s="68" t="s">
        <v>74</v>
      </c>
      <c r="C6" s="68" t="s">
        <v>73</v>
      </c>
      <c r="D6" s="68" t="s">
        <v>73</v>
      </c>
      <c r="E6" s="68" t="s">
        <v>73</v>
      </c>
      <c r="F6" s="78" t="str">
        <f>(IF('I-Paramètres1'!B38&lt;&gt;"",'I-Paramètres1'!B38,""))</f>
        <v>Café</v>
      </c>
      <c r="G6" s="78" t="str">
        <f>(IF('I-Paramètres1'!B39&lt;&gt;"",'I-Paramètres1'!B39,""))</f>
        <v>Culture</v>
      </c>
      <c r="H6" s="78" t="str">
        <f>(IF('I-Paramètres1'!B40&lt;&gt;"",'I-Paramètres1'!B40,""))</f>
        <v>Education</v>
      </c>
      <c r="I6" s="78" t="str">
        <f>(IF('I-Paramètres1'!B41&lt;&gt;"",'I-Paramètres1'!B41,""))</f>
        <v>Asso</v>
      </c>
      <c r="J6" s="78" t="str">
        <f>(IF('I-Paramètres1'!B42&lt;&gt;"",'I-Paramètres1'!B42,""))</f>
        <v/>
      </c>
      <c r="K6" s="78" t="str">
        <f>(IF('I-Paramètres1'!B43&lt;&gt;"",'I-Paramètres1'!B43,""))</f>
        <v/>
      </c>
      <c r="L6" s="78" t="str">
        <f>(IF('I-Paramètres1'!B44&lt;&gt;"",'I-Paramètres1'!B44,""))</f>
        <v/>
      </c>
      <c r="M6" s="78" t="str">
        <f>(IF('I-Paramètres1'!B45&lt;&gt;"",'I-Paramètres1'!B45,""))</f>
        <v/>
      </c>
    </row>
    <row r="7" spans="1:13" s="11" customFormat="1" ht="18.600000000000001" thickTop="1" thickBot="1">
      <c r="A7" s="79" t="s">
        <v>92</v>
      </c>
      <c r="B7" s="79" t="s">
        <v>95</v>
      </c>
      <c r="C7" s="80">
        <v>20000</v>
      </c>
      <c r="D7" s="80">
        <v>50000</v>
      </c>
      <c r="E7" s="80">
        <v>10000</v>
      </c>
      <c r="F7" s="81">
        <v>0.5</v>
      </c>
      <c r="G7" s="81">
        <v>0.5</v>
      </c>
      <c r="H7" s="81">
        <v>0</v>
      </c>
      <c r="I7" s="81">
        <v>0</v>
      </c>
      <c r="J7" s="81">
        <v>0</v>
      </c>
      <c r="K7" s="81">
        <v>0</v>
      </c>
      <c r="L7" s="81">
        <v>0</v>
      </c>
      <c r="M7" s="81">
        <v>0</v>
      </c>
    </row>
    <row r="8" spans="1:13" s="11" customFormat="1" ht="18" thickBot="1">
      <c r="A8" s="79" t="s">
        <v>93</v>
      </c>
      <c r="B8" s="79" t="s">
        <v>96</v>
      </c>
      <c r="C8" s="82">
        <v>10000</v>
      </c>
      <c r="D8" s="82">
        <v>5000</v>
      </c>
      <c r="E8" s="82">
        <v>20000</v>
      </c>
      <c r="F8" s="83">
        <v>0</v>
      </c>
      <c r="G8" s="83">
        <v>0.25</v>
      </c>
      <c r="H8" s="83">
        <v>0.25</v>
      </c>
      <c r="I8" s="83">
        <v>0.25</v>
      </c>
      <c r="J8" s="83">
        <v>0.25</v>
      </c>
      <c r="K8" s="83">
        <v>0</v>
      </c>
      <c r="L8" s="83">
        <v>0</v>
      </c>
      <c r="M8" s="83">
        <v>0</v>
      </c>
    </row>
    <row r="9" spans="1:13" s="11" customFormat="1" ht="18" thickBot="1">
      <c r="A9" s="79" t="s">
        <v>94</v>
      </c>
      <c r="B9" s="79" t="s">
        <v>95</v>
      </c>
      <c r="C9" s="82">
        <v>5000</v>
      </c>
      <c r="D9" s="82"/>
      <c r="E9" s="82"/>
      <c r="F9" s="83">
        <v>0</v>
      </c>
      <c r="G9" s="83">
        <v>0.25</v>
      </c>
      <c r="H9" s="83">
        <v>0.5</v>
      </c>
      <c r="I9" s="83">
        <v>0</v>
      </c>
      <c r="J9" s="83">
        <v>0</v>
      </c>
      <c r="K9" s="83">
        <v>0.25</v>
      </c>
      <c r="L9" s="83">
        <v>0</v>
      </c>
      <c r="M9" s="83">
        <v>0</v>
      </c>
    </row>
    <row r="10" spans="1:13" s="11" customFormat="1" ht="18" thickBot="1">
      <c r="A10" s="79"/>
      <c r="B10" s="79"/>
      <c r="C10" s="82"/>
      <c r="D10" s="82"/>
      <c r="E10" s="82"/>
      <c r="F10" s="83">
        <v>0</v>
      </c>
      <c r="G10" s="83">
        <v>0</v>
      </c>
      <c r="H10" s="83">
        <v>0</v>
      </c>
      <c r="I10" s="83">
        <v>0</v>
      </c>
      <c r="J10" s="83">
        <v>0</v>
      </c>
      <c r="K10" s="83">
        <v>0</v>
      </c>
      <c r="L10" s="83">
        <v>0</v>
      </c>
      <c r="M10" s="83">
        <v>0</v>
      </c>
    </row>
    <row r="11" spans="1:13" s="11" customFormat="1" ht="18" thickBot="1">
      <c r="A11" s="79"/>
      <c r="B11" s="79"/>
      <c r="C11" s="82"/>
      <c r="D11" s="82"/>
      <c r="E11" s="82"/>
      <c r="F11" s="83">
        <v>0</v>
      </c>
      <c r="G11" s="83">
        <v>0</v>
      </c>
      <c r="H11" s="83">
        <v>0</v>
      </c>
      <c r="I11" s="83">
        <v>0</v>
      </c>
      <c r="J11" s="83">
        <v>0</v>
      </c>
      <c r="K11" s="83">
        <v>0</v>
      </c>
      <c r="L11" s="83">
        <v>0</v>
      </c>
      <c r="M11" s="83">
        <v>0</v>
      </c>
    </row>
    <row r="12" spans="1:13" s="11" customFormat="1" ht="18" thickBot="1">
      <c r="A12" s="79"/>
      <c r="B12" s="79"/>
      <c r="C12" s="82"/>
      <c r="D12" s="82"/>
      <c r="E12" s="82"/>
      <c r="F12" s="83">
        <v>0</v>
      </c>
      <c r="G12" s="83">
        <v>0</v>
      </c>
      <c r="H12" s="83">
        <v>0</v>
      </c>
      <c r="I12" s="83">
        <v>0</v>
      </c>
      <c r="J12" s="83">
        <v>0</v>
      </c>
      <c r="K12" s="83">
        <v>0</v>
      </c>
      <c r="L12" s="83">
        <v>0</v>
      </c>
      <c r="M12" s="83">
        <v>0</v>
      </c>
    </row>
    <row r="13" spans="1:13" s="11" customFormat="1" ht="18" thickBot="1">
      <c r="A13" s="79"/>
      <c r="B13" s="79"/>
      <c r="C13" s="82"/>
      <c r="D13" s="82"/>
      <c r="E13" s="82"/>
      <c r="F13" s="83">
        <v>0</v>
      </c>
      <c r="G13" s="83">
        <v>0</v>
      </c>
      <c r="H13" s="83">
        <v>0</v>
      </c>
      <c r="I13" s="83">
        <v>0</v>
      </c>
      <c r="J13" s="83">
        <v>0</v>
      </c>
      <c r="K13" s="83">
        <v>0</v>
      </c>
      <c r="L13" s="83">
        <v>0</v>
      </c>
      <c r="M13" s="83">
        <v>0</v>
      </c>
    </row>
    <row r="14" spans="1:13" s="11" customFormat="1" ht="18" thickBot="1">
      <c r="A14" s="79"/>
      <c r="B14" s="79"/>
      <c r="C14" s="82"/>
      <c r="D14" s="82"/>
      <c r="E14" s="82"/>
      <c r="F14" s="83">
        <v>0</v>
      </c>
      <c r="G14" s="83">
        <v>0</v>
      </c>
      <c r="H14" s="83">
        <v>0</v>
      </c>
      <c r="I14" s="83">
        <v>0</v>
      </c>
      <c r="J14" s="83">
        <v>0</v>
      </c>
      <c r="K14" s="83">
        <v>0</v>
      </c>
      <c r="L14" s="83">
        <v>0</v>
      </c>
      <c r="M14" s="83">
        <v>0</v>
      </c>
    </row>
  </sheetData>
  <mergeCells count="2">
    <mergeCell ref="F4:M4"/>
    <mergeCell ref="A1:M1"/>
  </mergeCells>
  <phoneticPr fontId="23" type="noConversion"/>
  <dataValidations count="2">
    <dataValidation type="list" allowBlank="1" showInputMessage="1" showErrorMessage="1" sqref="B7:B14" xr:uid="{81C41FAD-8E61-47AA-B2BE-925B30064906}">
      <formula1>ListeRubriquesSubventions</formula1>
    </dataValidation>
    <dataValidation type="list" allowBlank="1" showInputMessage="1" showErrorMessage="1" sqref="F6:M6" xr:uid="{33B7441B-C8C8-4FCE-9758-E96C6F061CFB}">
      <formula1>DAS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29EE-346F-47A4-8E0C-412C7E91C8B6}">
  <dimension ref="A1:E22"/>
  <sheetViews>
    <sheetView workbookViewId="0">
      <selection activeCell="F21" sqref="F21"/>
    </sheetView>
  </sheetViews>
  <sheetFormatPr baseColWidth="10" defaultRowHeight="14.4"/>
  <cols>
    <col min="2" max="2" width="40" customWidth="1"/>
  </cols>
  <sheetData>
    <row r="1" spans="1:5">
      <c r="A1" t="s">
        <v>25</v>
      </c>
    </row>
    <row r="3" spans="1:5">
      <c r="A3" t="s">
        <v>25</v>
      </c>
      <c r="B3" t="s">
        <v>26</v>
      </c>
      <c r="D3" t="s">
        <v>27</v>
      </c>
      <c r="E3" t="s">
        <v>28</v>
      </c>
    </row>
    <row r="4" spans="1:5">
      <c r="B4" t="s">
        <v>29</v>
      </c>
      <c r="D4">
        <v>20</v>
      </c>
      <c r="E4">
        <v>50</v>
      </c>
    </row>
    <row r="5" spans="1:5">
      <c r="B5" t="s">
        <v>30</v>
      </c>
      <c r="D5">
        <v>20</v>
      </c>
      <c r="E5">
        <v>20</v>
      </c>
    </row>
    <row r="6" spans="1:5">
      <c r="B6" t="s">
        <v>31</v>
      </c>
      <c r="D6">
        <v>25</v>
      </c>
      <c r="E6">
        <v>25</v>
      </c>
    </row>
    <row r="7" spans="1:5">
      <c r="B7" t="s">
        <v>32</v>
      </c>
      <c r="D7">
        <v>7</v>
      </c>
      <c r="E7">
        <v>10</v>
      </c>
    </row>
    <row r="8" spans="1:5">
      <c r="B8" t="s">
        <v>33</v>
      </c>
      <c r="D8">
        <v>5</v>
      </c>
      <c r="E8">
        <v>10</v>
      </c>
    </row>
    <row r="9" spans="1:5">
      <c r="B9" t="s">
        <v>34</v>
      </c>
      <c r="D9">
        <v>4</v>
      </c>
      <c r="E9">
        <v>5</v>
      </c>
    </row>
    <row r="10" spans="1:5">
      <c r="B10" t="s">
        <v>35</v>
      </c>
      <c r="D10">
        <v>5</v>
      </c>
      <c r="E10">
        <v>10</v>
      </c>
    </row>
    <row r="11" spans="1:5">
      <c r="B11" t="s">
        <v>36</v>
      </c>
      <c r="D11">
        <v>10</v>
      </c>
      <c r="E11">
        <v>10</v>
      </c>
    </row>
    <row r="12" spans="1:5">
      <c r="B12" t="s">
        <v>13</v>
      </c>
      <c r="D12">
        <v>3</v>
      </c>
      <c r="E12">
        <v>3</v>
      </c>
    </row>
    <row r="13" spans="1:5">
      <c r="B13" t="s">
        <v>37</v>
      </c>
      <c r="D13">
        <v>5</v>
      </c>
      <c r="E13">
        <v>10</v>
      </c>
    </row>
    <row r="14" spans="1:5">
      <c r="B14" t="s">
        <v>38</v>
      </c>
      <c r="D14">
        <v>10</v>
      </c>
      <c r="E14">
        <v>20</v>
      </c>
    </row>
    <row r="15" spans="1:5">
      <c r="B15" t="s">
        <v>39</v>
      </c>
      <c r="D15">
        <v>5</v>
      </c>
      <c r="E15">
        <v>5</v>
      </c>
    </row>
    <row r="16" spans="1:5">
      <c r="B16" t="s">
        <v>40</v>
      </c>
      <c r="D16">
        <v>5</v>
      </c>
      <c r="E16">
        <v>15</v>
      </c>
    </row>
    <row r="17" spans="2:5">
      <c r="B17" t="s">
        <v>41</v>
      </c>
      <c r="D17">
        <v>5</v>
      </c>
      <c r="E17">
        <v>5</v>
      </c>
    </row>
    <row r="18" spans="2:5">
      <c r="B18" t="s">
        <v>42</v>
      </c>
      <c r="D18">
        <v>5</v>
      </c>
      <c r="E18">
        <v>5</v>
      </c>
    </row>
    <row r="19" spans="2:5">
      <c r="B19" t="s">
        <v>43</v>
      </c>
      <c r="D19">
        <v>5</v>
      </c>
      <c r="E19">
        <v>10</v>
      </c>
    </row>
    <row r="20" spans="2:5">
      <c r="B20" t="s">
        <v>44</v>
      </c>
      <c r="D20">
        <v>5</v>
      </c>
      <c r="E20">
        <v>5</v>
      </c>
    </row>
    <row r="21" spans="2:5">
      <c r="B21" t="s">
        <v>45</v>
      </c>
      <c r="D21">
        <v>5</v>
      </c>
      <c r="E21">
        <v>5</v>
      </c>
    </row>
    <row r="22" spans="2:5">
      <c r="B22" t="s">
        <v>46</v>
      </c>
      <c r="D22">
        <v>3</v>
      </c>
      <c r="E22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0" tint="-0.499984740745262"/>
  </sheetPr>
  <dimension ref="A2:J77"/>
  <sheetViews>
    <sheetView showGridLines="0" zoomScale="85" workbookViewId="0">
      <selection activeCell="E5" sqref="E5"/>
    </sheetView>
  </sheetViews>
  <sheetFormatPr baseColWidth="10" defaultRowHeight="14.4"/>
  <cols>
    <col min="2" max="2" width="46.44140625" customWidth="1"/>
    <col min="3" max="3" width="10.44140625" customWidth="1"/>
    <col min="4" max="4" width="14" customWidth="1"/>
    <col min="5" max="5" width="15.33203125" customWidth="1"/>
    <col min="6" max="6" width="3.33203125" customWidth="1"/>
    <col min="7" max="7" width="41.44140625" customWidth="1"/>
    <col min="9" max="9" width="4.6640625" customWidth="1"/>
    <col min="10" max="10" width="42.6640625" customWidth="1"/>
    <col min="11" max="11" width="2.44140625" customWidth="1"/>
    <col min="12" max="12" width="5.44140625" customWidth="1"/>
    <col min="13" max="13" width="35.33203125" customWidth="1"/>
  </cols>
  <sheetData>
    <row r="2" spans="1:10" ht="17.7" customHeight="1">
      <c r="A2" s="103" t="s">
        <v>47</v>
      </c>
      <c r="B2" s="103"/>
      <c r="C2" s="103"/>
      <c r="D2" s="103"/>
      <c r="E2" s="103"/>
      <c r="G2" s="104" t="s">
        <v>48</v>
      </c>
      <c r="H2" s="104"/>
      <c r="J2" s="15" t="s">
        <v>49</v>
      </c>
    </row>
    <row r="3" spans="1:10" ht="6.45" customHeight="1" thickBot="1">
      <c r="A3" s="11"/>
      <c r="B3" s="11"/>
      <c r="C3" s="11"/>
    </row>
    <row r="4" spans="1:10" ht="17.7" customHeight="1" thickBot="1">
      <c r="A4" s="16" t="s">
        <v>7</v>
      </c>
      <c r="B4" s="16" t="s">
        <v>3</v>
      </c>
      <c r="C4" s="16" t="s">
        <v>50</v>
      </c>
      <c r="D4" s="17" t="s">
        <v>51</v>
      </c>
      <c r="E4" s="16" t="s">
        <v>52</v>
      </c>
      <c r="G4" s="16" t="s">
        <v>3</v>
      </c>
      <c r="H4" s="16" t="s">
        <v>7</v>
      </c>
      <c r="J4" s="16" t="s">
        <v>3</v>
      </c>
    </row>
    <row r="5" spans="1:10" ht="18" thickBot="1">
      <c r="A5" s="18" t="s">
        <v>53</v>
      </c>
      <c r="B5" s="19">
        <f>IF(AND(D5=DATE(YEAR(D5),1,1),E5=DATE(YEAR(D5),12,31)),YEAR(D5),PROPER((CONCATENATE(TEXT(D5,"[$-fr-FR]mmm aa;@"),"-",TEXT(E5,"[$-fr-FR]mmm aa;@")))))</f>
        <v>2024</v>
      </c>
      <c r="C5" s="19">
        <v>1</v>
      </c>
      <c r="D5" s="20">
        <f>DateDemarrage</f>
        <v>45292</v>
      </c>
      <c r="E5" s="20">
        <f>DateFinPremierExercice</f>
        <v>45657</v>
      </c>
      <c r="G5" s="21" t="s">
        <v>54</v>
      </c>
      <c r="H5" s="22">
        <f>YEAR(DateDemarrage)</f>
        <v>2024</v>
      </c>
      <c r="J5" s="21" t="s">
        <v>9</v>
      </c>
    </row>
    <row r="6" spans="1:10" ht="18" thickBot="1">
      <c r="A6" s="18" t="s">
        <v>55</v>
      </c>
      <c r="B6" s="19">
        <f>IF(AND(D6=DATE(YEAR(D6),1,1),E6=DATE(YEAR(D6),12,31)),YEAR(D6),PROPER((CONCATENATE(TEXT(D6,"[$-fr-FR]mmm aa;@"),"-",TEXT(E6,"[$-fr-FR]mmm aa;@")))))</f>
        <v>2025</v>
      </c>
      <c r="C6" s="19">
        <f>C5+1</f>
        <v>2</v>
      </c>
      <c r="D6" s="20">
        <f>E5+1</f>
        <v>45658</v>
      </c>
      <c r="E6" s="20">
        <f>DATE(YEAR(E5)+1,MONTH(E5),DAY(E5))</f>
        <v>46022</v>
      </c>
      <c r="G6" s="21" t="s">
        <v>56</v>
      </c>
      <c r="H6" s="22">
        <f>YEAR(DateDemarrage)+1</f>
        <v>2025</v>
      </c>
      <c r="J6" s="21" t="s">
        <v>12</v>
      </c>
    </row>
    <row r="7" spans="1:10" ht="18" thickBot="1">
      <c r="A7" s="18" t="s">
        <v>57</v>
      </c>
      <c r="B7" s="19">
        <f>IF(AND(D7=DATE(YEAR(D7),1,1),E7=DATE(YEAR(D7),12,31)),YEAR(D7),PROPER((CONCATENATE(TEXT(D7,"[$-fr-FR]mmm aa;@"),"-",TEXT(E7,"[$-fr-FR]mmm aa;@")))))</f>
        <v>2026</v>
      </c>
      <c r="C7" s="19">
        <f>C6+1</f>
        <v>3</v>
      </c>
      <c r="D7" s="20">
        <f>E6+1</f>
        <v>46023</v>
      </c>
      <c r="E7" s="20">
        <f>DATE(YEAR(E6)+1,MONTH(E6),DAY(E6))</f>
        <v>46387</v>
      </c>
      <c r="J7" s="21" t="s">
        <v>11</v>
      </c>
    </row>
    <row r="8" spans="1:10" ht="17.399999999999999">
      <c r="J8" s="21" t="s">
        <v>10</v>
      </c>
    </row>
    <row r="10" spans="1:10" ht="17.399999999999999" hidden="1">
      <c r="A10" s="103" t="s">
        <v>58</v>
      </c>
      <c r="B10" s="103"/>
      <c r="C10" s="103"/>
      <c r="D10" s="103"/>
      <c r="E10" s="103"/>
    </row>
    <row r="11" spans="1:10" ht="9" hidden="1" customHeight="1">
      <c r="A11" s="11"/>
      <c r="B11" s="11"/>
      <c r="C11" s="11"/>
      <c r="J11" s="23"/>
    </row>
    <row r="12" spans="1:10" ht="18" hidden="1" thickBot="1">
      <c r="A12" s="16" t="s">
        <v>7</v>
      </c>
      <c r="B12" s="16" t="s">
        <v>3</v>
      </c>
      <c r="C12" s="16" t="s">
        <v>50</v>
      </c>
      <c r="D12" s="17" t="s">
        <v>51</v>
      </c>
      <c r="E12" s="16" t="s">
        <v>52</v>
      </c>
      <c r="J12" s="23"/>
    </row>
    <row r="13" spans="1:10" ht="18" hidden="1" thickBot="1">
      <c r="A13" s="18" t="s">
        <v>59</v>
      </c>
      <c r="B13" s="19" t="str">
        <f>IF(AND(D13=DATE(YEAR(D13),1,1),E13=DATE(YEAR(D13),12,31)),YEAR(D13),CONCATENATE(TEXT(D13,"[$-fr-FR]jj mmm aa;@"),"-",TEXT(E13,"[$-fr-FR]jj mmm aa;@")))</f>
        <v>00 janv. 00-00 janv. 00</v>
      </c>
      <c r="C13" s="19">
        <v>0</v>
      </c>
      <c r="D13" s="20"/>
      <c r="E13" s="20"/>
      <c r="J13" s="23"/>
    </row>
    <row r="14" spans="1:10" ht="18" hidden="1" thickBot="1">
      <c r="A14" s="18" t="s">
        <v>53</v>
      </c>
      <c r="B14" s="19" t="str">
        <f>IF(AND(D14=DATE(YEAR(D14),1,1),E14=DATE(YEAR(D14),12,31)),YEAR(D14),CONCATENATE(TEXT(D14,"[$-fr-FR]mmm aa;@"),"-",TEXT(E14,"[$-fr-FR]mmm aa;@")))</f>
        <v>janv. 00-janv. 00</v>
      </c>
      <c r="C14" s="19">
        <v>1</v>
      </c>
      <c r="D14" s="20"/>
      <c r="E14" s="20"/>
      <c r="J14" s="23"/>
    </row>
    <row r="15" spans="1:10" ht="18" hidden="1" thickBot="1">
      <c r="A15" s="18" t="s">
        <v>55</v>
      </c>
      <c r="B15" s="19" t="str">
        <f>IF(AND(D15=DATE(YEAR(D15),1,1),E15=DATE(YEAR(D15),12,31)),YEAR(D15),CONCATENATE(TEXT(D15,"[$-fr-FR]mmm aa;@"),"-",TEXT(E15,"[$-fr-FR]mmm aa;@")))</f>
        <v>janv. 00-janv. 00</v>
      </c>
      <c r="C15" s="19">
        <f>C14+1</f>
        <v>2</v>
      </c>
      <c r="D15" s="20"/>
      <c r="E15" s="20"/>
      <c r="J15" s="23"/>
    </row>
    <row r="16" spans="1:10" ht="17.399999999999999">
      <c r="J16" s="23"/>
    </row>
    <row r="17" spans="2:3" ht="18" thickBot="1">
      <c r="B17" s="1" t="s">
        <v>60</v>
      </c>
      <c r="C17" s="24"/>
    </row>
    <row r="18" spans="2:3" ht="12" customHeight="1">
      <c r="B18" s="25">
        <f>DATE(YEAR(D5),MONTH(D5),1)</f>
        <v>45292</v>
      </c>
    </row>
    <row r="19" spans="2:3" ht="12" customHeight="1">
      <c r="B19" s="26">
        <f t="shared" ref="B19:B77" si="0">DATE(YEAR(B18),MONTH(B18)+1,1)</f>
        <v>45323</v>
      </c>
    </row>
    <row r="20" spans="2:3" ht="12" customHeight="1">
      <c r="B20" s="26">
        <f t="shared" si="0"/>
        <v>45352</v>
      </c>
    </row>
    <row r="21" spans="2:3" ht="12" customHeight="1">
      <c r="B21" s="26">
        <f t="shared" si="0"/>
        <v>45383</v>
      </c>
    </row>
    <row r="22" spans="2:3" ht="12" customHeight="1">
      <c r="B22" s="26">
        <f t="shared" si="0"/>
        <v>45413</v>
      </c>
    </row>
    <row r="23" spans="2:3" ht="12" customHeight="1">
      <c r="B23" s="26">
        <f t="shared" si="0"/>
        <v>45444</v>
      </c>
    </row>
    <row r="24" spans="2:3" ht="12" customHeight="1">
      <c r="B24" s="26">
        <f t="shared" si="0"/>
        <v>45474</v>
      </c>
    </row>
    <row r="25" spans="2:3" ht="12" customHeight="1">
      <c r="B25" s="26">
        <f t="shared" si="0"/>
        <v>45505</v>
      </c>
    </row>
    <row r="26" spans="2:3" ht="12" customHeight="1">
      <c r="B26" s="26">
        <f t="shared" si="0"/>
        <v>45536</v>
      </c>
    </row>
    <row r="27" spans="2:3" ht="12" customHeight="1">
      <c r="B27" s="26">
        <f t="shared" si="0"/>
        <v>45566</v>
      </c>
    </row>
    <row r="28" spans="2:3" ht="12" customHeight="1">
      <c r="B28" s="26">
        <f t="shared" si="0"/>
        <v>45597</v>
      </c>
    </row>
    <row r="29" spans="2:3" ht="12" customHeight="1">
      <c r="B29" s="26">
        <f t="shared" si="0"/>
        <v>45627</v>
      </c>
    </row>
    <row r="30" spans="2:3" ht="12" customHeight="1">
      <c r="B30" s="26">
        <f t="shared" si="0"/>
        <v>45658</v>
      </c>
    </row>
    <row r="31" spans="2:3" ht="12" customHeight="1">
      <c r="B31" s="26">
        <f t="shared" si="0"/>
        <v>45689</v>
      </c>
    </row>
    <row r="32" spans="2:3" ht="12" customHeight="1">
      <c r="B32" s="26">
        <f t="shared" si="0"/>
        <v>45717</v>
      </c>
    </row>
    <row r="33" spans="2:2" ht="12" customHeight="1">
      <c r="B33" s="26">
        <f t="shared" si="0"/>
        <v>45748</v>
      </c>
    </row>
    <row r="34" spans="2:2" ht="12" customHeight="1">
      <c r="B34" s="26">
        <f t="shared" si="0"/>
        <v>45778</v>
      </c>
    </row>
    <row r="35" spans="2:2" ht="12" customHeight="1">
      <c r="B35" s="26">
        <f t="shared" si="0"/>
        <v>45809</v>
      </c>
    </row>
    <row r="36" spans="2:2" ht="12" customHeight="1">
      <c r="B36" s="26">
        <f t="shared" si="0"/>
        <v>45839</v>
      </c>
    </row>
    <row r="37" spans="2:2" ht="12" customHeight="1">
      <c r="B37" s="26">
        <f t="shared" si="0"/>
        <v>45870</v>
      </c>
    </row>
    <row r="38" spans="2:2" ht="12" customHeight="1">
      <c r="B38" s="26">
        <f t="shared" si="0"/>
        <v>45901</v>
      </c>
    </row>
    <row r="39" spans="2:2" ht="12" customHeight="1">
      <c r="B39" s="26">
        <f t="shared" si="0"/>
        <v>45931</v>
      </c>
    </row>
    <row r="40" spans="2:2" ht="12" customHeight="1">
      <c r="B40" s="26">
        <f t="shared" si="0"/>
        <v>45962</v>
      </c>
    </row>
    <row r="41" spans="2:2" ht="12" customHeight="1">
      <c r="B41" s="26">
        <f t="shared" si="0"/>
        <v>45992</v>
      </c>
    </row>
    <row r="42" spans="2:2" ht="12" customHeight="1">
      <c r="B42" s="26">
        <f t="shared" si="0"/>
        <v>46023</v>
      </c>
    </row>
    <row r="43" spans="2:2" ht="12" customHeight="1">
      <c r="B43" s="26">
        <f t="shared" si="0"/>
        <v>46054</v>
      </c>
    </row>
    <row r="44" spans="2:2" ht="12" customHeight="1">
      <c r="B44" s="26">
        <f t="shared" si="0"/>
        <v>46082</v>
      </c>
    </row>
    <row r="45" spans="2:2" ht="12" customHeight="1">
      <c r="B45" s="26">
        <f t="shared" si="0"/>
        <v>46113</v>
      </c>
    </row>
    <row r="46" spans="2:2" ht="12" customHeight="1">
      <c r="B46" s="26">
        <f t="shared" si="0"/>
        <v>46143</v>
      </c>
    </row>
    <row r="47" spans="2:2" ht="12" customHeight="1">
      <c r="B47" s="26">
        <f t="shared" si="0"/>
        <v>46174</v>
      </c>
    </row>
    <row r="48" spans="2:2" ht="12" customHeight="1">
      <c r="B48" s="26">
        <f t="shared" si="0"/>
        <v>46204</v>
      </c>
    </row>
    <row r="49" spans="2:2" ht="12" customHeight="1">
      <c r="B49" s="26">
        <f t="shared" si="0"/>
        <v>46235</v>
      </c>
    </row>
    <row r="50" spans="2:2" ht="12" customHeight="1">
      <c r="B50" s="26">
        <f t="shared" si="0"/>
        <v>46266</v>
      </c>
    </row>
    <row r="51" spans="2:2" ht="12" customHeight="1">
      <c r="B51" s="26">
        <f t="shared" si="0"/>
        <v>46296</v>
      </c>
    </row>
    <row r="52" spans="2:2" ht="12" customHeight="1">
      <c r="B52" s="26">
        <f t="shared" si="0"/>
        <v>46327</v>
      </c>
    </row>
    <row r="53" spans="2:2" ht="12" customHeight="1">
      <c r="B53" s="26">
        <f t="shared" si="0"/>
        <v>46357</v>
      </c>
    </row>
    <row r="54" spans="2:2" ht="12" customHeight="1">
      <c r="B54" s="26">
        <f t="shared" si="0"/>
        <v>46388</v>
      </c>
    </row>
    <row r="55" spans="2:2" ht="12" customHeight="1">
      <c r="B55" s="26">
        <f t="shared" si="0"/>
        <v>46419</v>
      </c>
    </row>
    <row r="56" spans="2:2" ht="12" customHeight="1">
      <c r="B56" s="26">
        <f t="shared" si="0"/>
        <v>46447</v>
      </c>
    </row>
    <row r="57" spans="2:2" ht="12" customHeight="1">
      <c r="B57" s="26">
        <f t="shared" si="0"/>
        <v>46478</v>
      </c>
    </row>
    <row r="58" spans="2:2" ht="12" customHeight="1">
      <c r="B58" s="26">
        <f t="shared" si="0"/>
        <v>46508</v>
      </c>
    </row>
    <row r="59" spans="2:2" ht="12" customHeight="1">
      <c r="B59" s="26">
        <f t="shared" si="0"/>
        <v>46539</v>
      </c>
    </row>
    <row r="60" spans="2:2" ht="12" customHeight="1">
      <c r="B60" s="26">
        <f t="shared" si="0"/>
        <v>46569</v>
      </c>
    </row>
    <row r="61" spans="2:2" ht="12" customHeight="1">
      <c r="B61" s="26">
        <f t="shared" si="0"/>
        <v>46600</v>
      </c>
    </row>
    <row r="62" spans="2:2" ht="12" customHeight="1">
      <c r="B62" s="26">
        <f t="shared" si="0"/>
        <v>46631</v>
      </c>
    </row>
    <row r="63" spans="2:2" ht="12" customHeight="1">
      <c r="B63" s="26">
        <f t="shared" si="0"/>
        <v>46661</v>
      </c>
    </row>
    <row r="64" spans="2:2" ht="12" customHeight="1">
      <c r="B64" s="26">
        <f t="shared" si="0"/>
        <v>46692</v>
      </c>
    </row>
    <row r="65" spans="2:2" ht="12" customHeight="1">
      <c r="B65" s="26">
        <f t="shared" si="0"/>
        <v>46722</v>
      </c>
    </row>
    <row r="66" spans="2:2" ht="12" customHeight="1">
      <c r="B66" s="26">
        <f t="shared" si="0"/>
        <v>46753</v>
      </c>
    </row>
    <row r="67" spans="2:2" ht="12" customHeight="1">
      <c r="B67" s="26">
        <f t="shared" si="0"/>
        <v>46784</v>
      </c>
    </row>
    <row r="68" spans="2:2" ht="12" customHeight="1">
      <c r="B68" s="26">
        <f t="shared" si="0"/>
        <v>46813</v>
      </c>
    </row>
    <row r="69" spans="2:2" ht="12" customHeight="1">
      <c r="B69" s="26">
        <f t="shared" si="0"/>
        <v>46844</v>
      </c>
    </row>
    <row r="70" spans="2:2" ht="12" customHeight="1">
      <c r="B70" s="26">
        <f t="shared" si="0"/>
        <v>46874</v>
      </c>
    </row>
    <row r="71" spans="2:2" ht="12" customHeight="1">
      <c r="B71" s="26">
        <f t="shared" si="0"/>
        <v>46905</v>
      </c>
    </row>
    <row r="72" spans="2:2" ht="12" customHeight="1">
      <c r="B72" s="26">
        <f t="shared" si="0"/>
        <v>46935</v>
      </c>
    </row>
    <row r="73" spans="2:2" ht="12" customHeight="1">
      <c r="B73" s="26">
        <f t="shared" si="0"/>
        <v>46966</v>
      </c>
    </row>
    <row r="74" spans="2:2" ht="12" customHeight="1">
      <c r="B74" s="26">
        <f t="shared" si="0"/>
        <v>46997</v>
      </c>
    </row>
    <row r="75" spans="2:2" ht="12" customHeight="1">
      <c r="B75" s="26">
        <f t="shared" si="0"/>
        <v>47027</v>
      </c>
    </row>
    <row r="76" spans="2:2" ht="12" customHeight="1">
      <c r="B76" s="26">
        <f t="shared" si="0"/>
        <v>47058</v>
      </c>
    </row>
    <row r="77" spans="2:2" ht="12" customHeight="1">
      <c r="B77" s="26">
        <f t="shared" si="0"/>
        <v>47088</v>
      </c>
    </row>
  </sheetData>
  <sheetProtection selectLockedCells="1"/>
  <mergeCells count="3">
    <mergeCell ref="A2:E2"/>
    <mergeCell ref="G2:H2"/>
    <mergeCell ref="A10:E10"/>
  </mergeCells>
  <pageMargins left="0.7" right="0.7" top="0.75" bottom="0.75" header="0.3" footer="0.3"/>
  <pageSetup paperSize="9" orientation="portrait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CB401A-61E2-4322-83C1-CA2B1DCB1F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I-Listing</vt:lpstr>
      <vt:lpstr>I-Paramètres1</vt:lpstr>
      <vt:lpstr>Recap Subventions par DAS</vt:lpstr>
      <vt:lpstr>Saisie Subventions</vt:lpstr>
      <vt:lpstr>Feuil2</vt:lpstr>
      <vt:lpstr>I-Paramètres2</vt:lpstr>
      <vt:lpstr>DAS</vt:lpstr>
      <vt:lpstr>DateDemarrage</vt:lpstr>
      <vt:lpstr>DateFinPremierExercice</vt:lpstr>
      <vt:lpstr>IntituléP1</vt:lpstr>
      <vt:lpstr>IntituléP2</vt:lpstr>
      <vt:lpstr>IntituléP3</vt:lpstr>
      <vt:lpstr>RegroupementProduits</vt:lpstr>
      <vt:lpstr>SelectionExercice</vt:lpstr>
      <vt:lpstr>TDP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</dc:creator>
  <cp:lastModifiedBy>Jonathan Jurdith</cp:lastModifiedBy>
  <cp:revision>3</cp:revision>
  <dcterms:created xsi:type="dcterms:W3CDTF">2023-04-24T17:24:40Z</dcterms:created>
  <dcterms:modified xsi:type="dcterms:W3CDTF">2024-06-26T17:17:05Z</dcterms:modified>
</cp:coreProperties>
</file>