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\Documents\"/>
    </mc:Choice>
  </mc:AlternateContent>
  <xr:revisionPtr revIDLastSave="0" documentId="13_ncr:1_{0ACAFA5D-8A14-4A68-9F9F-E8A4EDF057D2}" xr6:coauthVersionLast="47" xr6:coauthVersionMax="47" xr10:uidLastSave="{00000000-0000-0000-0000-000000000000}"/>
  <bookViews>
    <workbookView xWindow="-110" yWindow="-110" windowWidth="19420" windowHeight="10420" tabRatio="877" firstSheet="1" activeTab="1" xr2:uid="{919332DD-9DF5-48E3-A17F-71BC35518B23}"/>
  </bookViews>
  <sheets>
    <sheet name="BUDGET 2023" sheetId="98" state="hidden" r:id="rId1"/>
    <sheet name="I-Saisie" sheetId="107" r:id="rId2"/>
    <sheet name="Prêt Récap" sheetId="95" state="hidden" r:id="rId3"/>
    <sheet name="FP Recap" sheetId="105" state="hidden" r:id="rId4"/>
  </sheets>
  <definedNames>
    <definedName name="Anneerecap" localSheetId="3">'FP Recap'!$F$2:$F$459</definedName>
    <definedName name="CapitalRecap" localSheetId="3">'FP Recap'!$B$2:$B$459</definedName>
    <definedName name="DateOctroiEmprunet" localSheetId="3">'FP Recap'!$A$2:$A$459</definedName>
    <definedName name="FraisFinancierRecap" localSheetId="3">'FP Recap'!$E$2:$E$459</definedName>
    <definedName name="IntérêtsRecap" localSheetId="3">'FP Recap'!$C$2:$C$459</definedName>
    <definedName name="LIntérêtOctroi" localSheetId="3">'FP Recap'!$K$2:$K$459</definedName>
    <definedName name="LRbstTréso" localSheetId="3">'FP Recap'!$J$2:$J$459</definedName>
    <definedName name="LTrésoOctroi" localSheetId="3">'FP Recap'!$I$2:$I$459</definedName>
    <definedName name="Moisrecap" localSheetId="3">'FP Recap'!$G$2:$G$200</definedName>
    <definedName name="MontantOctroi" localSheetId="3">'FP Recap'!$N$11:$N$49</definedName>
    <definedName name="nbl_1" localSheetId="3">durée_1-(ROW()-ROW(année1_1))</definedName>
    <definedName name="Numéro_Paiement" localSheetId="3">ROW()-Ligne_EnTête</definedName>
    <definedName name="OctroiRecapEmprunt" localSheetId="3">'FP Recap'!$H$2:$H$459</definedName>
    <definedName name="Paiement_Mensuel" localSheetId="3">-PMT(Taux_Intérêt/12,Nombre_De_Paiements,Montant_Du_Prêt)</definedName>
    <definedName name="Prêt_Non_Payé" localSheetId="3">IF('FP Recap'!Numéro_Paiement&lt;=Nombre_De_Paiements,1,0)</definedName>
    <definedName name="Solde_Départ" localSheetId="3">-FV(Taux_Intérêt/12,'FP Recap'!Numéro_Paiement-1,-'FP Recap'!Paiement_Mensuel,Montant_Du_Prêt)</definedName>
    <definedName name="Solde_Final" localSheetId="3">-FV(Taux_Intérêt/12,'FP Recap'!Numéro_Paiement,-'FP Recap'!Paiement_Mensuel,Montant_Du_Prêt)</definedName>
    <definedName name="Valeurs_Entrées" localSheetId="3">IF(Montant_Du_Prêt*Taux_Intérêt*Durée_Prêt*Début_Prêt&gt;0,1,0)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07" l="1"/>
  <c r="K5" i="107"/>
  <c r="K6" i="107"/>
  <c r="K7" i="107"/>
  <c r="K8" i="107"/>
  <c r="K9" i="107"/>
  <c r="K10" i="107"/>
  <c r="K11" i="107"/>
  <c r="K12" i="107"/>
  <c r="K13" i="107"/>
  <c r="K14" i="107"/>
  <c r="K15" i="107"/>
  <c r="K16" i="107"/>
  <c r="K17" i="107"/>
  <c r="K18" i="107"/>
  <c r="K19" i="107"/>
  <c r="K20" i="107"/>
  <c r="K21" i="107"/>
  <c r="K22" i="107"/>
  <c r="K23" i="107"/>
  <c r="K24" i="107"/>
  <c r="K25" i="107"/>
  <c r="K26" i="107"/>
  <c r="K27" i="107"/>
  <c r="K28" i="107"/>
  <c r="K3" i="107"/>
  <c r="H19" i="107"/>
  <c r="E19" i="107"/>
  <c r="B19" i="107"/>
  <c r="H3" i="107" l="1"/>
  <c r="E3" i="107"/>
  <c r="B3" i="107"/>
  <c r="M4" i="105" l="1"/>
  <c r="M3" i="105"/>
  <c r="A2" i="105"/>
  <c r="A3" i="105" l="1"/>
  <c r="G3" i="105" s="1"/>
  <c r="F2" i="105"/>
  <c r="G2" i="105"/>
  <c r="D17" i="98"/>
  <c r="D18" i="98"/>
  <c r="D24" i="98" s="1"/>
  <c r="A4" i="105" l="1"/>
  <c r="F4" i="105" s="1"/>
  <c r="F3" i="105"/>
  <c r="H3" i="105" s="1"/>
  <c r="H2" i="105"/>
  <c r="A5" i="105"/>
  <c r="G4" i="105"/>
  <c r="H4" i="105" l="1"/>
  <c r="A6" i="105"/>
  <c r="G5" i="105"/>
  <c r="F5" i="105"/>
  <c r="H5" i="105" l="1"/>
  <c r="A7" i="105"/>
  <c r="G6" i="105"/>
  <c r="F6" i="105"/>
  <c r="H6" i="105" l="1"/>
  <c r="A8" i="105"/>
  <c r="G7" i="105"/>
  <c r="F7" i="105"/>
  <c r="H7" i="105" l="1"/>
  <c r="A9" i="105"/>
  <c r="G8" i="105"/>
  <c r="F8" i="105"/>
  <c r="H8" i="105" l="1"/>
  <c r="A10" i="105"/>
  <c r="G9" i="105"/>
  <c r="F9" i="105"/>
  <c r="M4" i="95"/>
  <c r="M3" i="95"/>
  <c r="A2" i="95"/>
  <c r="H9" i="105" l="1"/>
  <c r="A11" i="105"/>
  <c r="G10" i="105"/>
  <c r="F10" i="105"/>
  <c r="F2" i="95"/>
  <c r="G2" i="95"/>
  <c r="A3" i="95"/>
  <c r="H10" i="105" l="1"/>
  <c r="A12" i="105"/>
  <c r="G11" i="105"/>
  <c r="F11" i="105"/>
  <c r="H2" i="95"/>
  <c r="F3" i="95"/>
  <c r="A4" i="95"/>
  <c r="G3" i="95"/>
  <c r="H11" i="105" l="1"/>
  <c r="A13" i="105"/>
  <c r="G12" i="105"/>
  <c r="F12" i="105"/>
  <c r="H3" i="95"/>
  <c r="A5" i="95"/>
  <c r="G4" i="95"/>
  <c r="F4" i="95"/>
  <c r="H12" i="105" l="1"/>
  <c r="A14" i="105"/>
  <c r="G13" i="105"/>
  <c r="F13" i="105"/>
  <c r="H4" i="95"/>
  <c r="A6" i="95"/>
  <c r="G5" i="95"/>
  <c r="F5" i="95"/>
  <c r="H13" i="105" l="1"/>
  <c r="A15" i="105"/>
  <c r="G14" i="105"/>
  <c r="F14" i="105"/>
  <c r="H5" i="95"/>
  <c r="F6" i="95"/>
  <c r="A7" i="95"/>
  <c r="G6" i="95"/>
  <c r="H14" i="105" l="1"/>
  <c r="A16" i="105"/>
  <c r="G15" i="105"/>
  <c r="F15" i="105"/>
  <c r="H6" i="95"/>
  <c r="A8" i="95"/>
  <c r="G7" i="95"/>
  <c r="F7" i="95"/>
  <c r="H15" i="105" l="1"/>
  <c r="A17" i="105"/>
  <c r="G16" i="105"/>
  <c r="F16" i="105"/>
  <c r="H7" i="95"/>
  <c r="A9" i="95"/>
  <c r="F8" i="95"/>
  <c r="G8" i="95"/>
  <c r="H16" i="105" l="1"/>
  <c r="A18" i="105"/>
  <c r="G17" i="105"/>
  <c r="F17" i="105"/>
  <c r="H8" i="95"/>
  <c r="G9" i="95"/>
  <c r="F9" i="95"/>
  <c r="A10" i="95"/>
  <c r="H17" i="105" l="1"/>
  <c r="A19" i="105"/>
  <c r="G18" i="105"/>
  <c r="F18" i="105"/>
  <c r="H9" i="95"/>
  <c r="F10" i="95"/>
  <c r="A11" i="95"/>
  <c r="G10" i="95"/>
  <c r="H18" i="105" l="1"/>
  <c r="A20" i="105"/>
  <c r="G19" i="105"/>
  <c r="F19" i="105"/>
  <c r="H10" i="95"/>
  <c r="F11" i="95"/>
  <c r="G11" i="95"/>
  <c r="A12" i="95"/>
  <c r="H19" i="105" l="1"/>
  <c r="A21" i="105"/>
  <c r="G20" i="105"/>
  <c r="F20" i="105"/>
  <c r="H11" i="95"/>
  <c r="G12" i="95"/>
  <c r="A13" i="95"/>
  <c r="F12" i="95"/>
  <c r="H20" i="105" l="1"/>
  <c r="A22" i="105"/>
  <c r="G21" i="105"/>
  <c r="F21" i="105"/>
  <c r="H12" i="95"/>
  <c r="G13" i="95"/>
  <c r="A14" i="95"/>
  <c r="F13" i="95"/>
  <c r="H21" i="105" l="1"/>
  <c r="A23" i="105"/>
  <c r="G22" i="105"/>
  <c r="F22" i="105"/>
  <c r="H13" i="95"/>
  <c r="F14" i="95"/>
  <c r="G14" i="95"/>
  <c r="A15" i="95"/>
  <c r="H22" i="105" l="1"/>
  <c r="A24" i="105"/>
  <c r="G23" i="105"/>
  <c r="F23" i="105"/>
  <c r="H14" i="95"/>
  <c r="A16" i="95"/>
  <c r="F15" i="95"/>
  <c r="G15" i="95"/>
  <c r="H23" i="105" l="1"/>
  <c r="H15" i="95"/>
  <c r="A25" i="105"/>
  <c r="G24" i="105"/>
  <c r="F24" i="105"/>
  <c r="F16" i="95"/>
  <c r="A17" i="95"/>
  <c r="G16" i="95"/>
  <c r="H24" i="105" l="1"/>
  <c r="A26" i="105"/>
  <c r="G25" i="105"/>
  <c r="F25" i="105"/>
  <c r="H16" i="95"/>
  <c r="F17" i="95"/>
  <c r="A18" i="95"/>
  <c r="G17" i="95"/>
  <c r="H25" i="105" l="1"/>
  <c r="A27" i="105"/>
  <c r="G26" i="105"/>
  <c r="F26" i="105"/>
  <c r="H17" i="95"/>
  <c r="A19" i="95"/>
  <c r="F18" i="95"/>
  <c r="G18" i="95"/>
  <c r="H26" i="105" l="1"/>
  <c r="A28" i="105"/>
  <c r="G27" i="105"/>
  <c r="F27" i="105"/>
  <c r="H18" i="95"/>
  <c r="F19" i="95"/>
  <c r="G19" i="95"/>
  <c r="A20" i="95"/>
  <c r="H27" i="105" l="1"/>
  <c r="A29" i="105"/>
  <c r="G28" i="105"/>
  <c r="F28" i="105"/>
  <c r="H19" i="95"/>
  <c r="G20" i="95"/>
  <c r="A21" i="95"/>
  <c r="F20" i="95"/>
  <c r="H28" i="105" l="1"/>
  <c r="A30" i="105"/>
  <c r="G29" i="105"/>
  <c r="F29" i="105"/>
  <c r="H20" i="95"/>
  <c r="F21" i="95"/>
  <c r="A22" i="95"/>
  <c r="G21" i="95"/>
  <c r="H29" i="105" l="1"/>
  <c r="A31" i="105"/>
  <c r="G30" i="105"/>
  <c r="F30" i="105"/>
  <c r="H21" i="95"/>
  <c r="G22" i="95"/>
  <c r="A23" i="95"/>
  <c r="F22" i="95"/>
  <c r="H30" i="105" l="1"/>
  <c r="A32" i="105"/>
  <c r="G31" i="105"/>
  <c r="F31" i="105"/>
  <c r="H22" i="95"/>
  <c r="A24" i="95"/>
  <c r="G23" i="95"/>
  <c r="F23" i="95"/>
  <c r="H31" i="105" l="1"/>
  <c r="A33" i="105"/>
  <c r="G32" i="105"/>
  <c r="F32" i="105"/>
  <c r="H23" i="95"/>
  <c r="A25" i="95"/>
  <c r="G24" i="95"/>
  <c r="F24" i="95"/>
  <c r="H32" i="105" l="1"/>
  <c r="A34" i="105"/>
  <c r="G33" i="105"/>
  <c r="F33" i="105"/>
  <c r="H24" i="95"/>
  <c r="F25" i="95"/>
  <c r="A26" i="95"/>
  <c r="G25" i="95"/>
  <c r="H33" i="105" l="1"/>
  <c r="A35" i="105"/>
  <c r="G34" i="105"/>
  <c r="F34" i="105"/>
  <c r="H25" i="95"/>
  <c r="F26" i="95"/>
  <c r="G26" i="95"/>
  <c r="A27" i="95"/>
  <c r="H34" i="105" l="1"/>
  <c r="A36" i="105"/>
  <c r="G35" i="105"/>
  <c r="F35" i="105"/>
  <c r="H26" i="95"/>
  <c r="A28" i="95"/>
  <c r="F27" i="95"/>
  <c r="G27" i="95"/>
  <c r="H35" i="105" l="1"/>
  <c r="A37" i="105"/>
  <c r="G36" i="105"/>
  <c r="F36" i="105"/>
  <c r="H27" i="95"/>
  <c r="A29" i="95"/>
  <c r="F28" i="95"/>
  <c r="G28" i="95"/>
  <c r="H36" i="105" l="1"/>
  <c r="A38" i="105"/>
  <c r="G37" i="105"/>
  <c r="F37" i="105"/>
  <c r="H28" i="95"/>
  <c r="A30" i="95"/>
  <c r="G29" i="95"/>
  <c r="F29" i="95"/>
  <c r="H37" i="105" l="1"/>
  <c r="A39" i="105"/>
  <c r="G38" i="105"/>
  <c r="F38" i="105"/>
  <c r="H29" i="95"/>
  <c r="F30" i="95"/>
  <c r="A31" i="95"/>
  <c r="G30" i="95"/>
  <c r="H38" i="105" l="1"/>
  <c r="A40" i="105"/>
  <c r="G39" i="105"/>
  <c r="F39" i="105"/>
  <c r="H30" i="95"/>
  <c r="A32" i="95"/>
  <c r="F31" i="95"/>
  <c r="G31" i="95"/>
  <c r="H39" i="105" l="1"/>
  <c r="A41" i="105"/>
  <c r="G40" i="105"/>
  <c r="F40" i="105"/>
  <c r="H31" i="95"/>
  <c r="G32" i="95"/>
  <c r="F32" i="95"/>
  <c r="A33" i="95"/>
  <c r="H40" i="105" l="1"/>
  <c r="A42" i="105"/>
  <c r="G41" i="105"/>
  <c r="F41" i="105"/>
  <c r="H32" i="95"/>
  <c r="A34" i="95"/>
  <c r="G33" i="95"/>
  <c r="F33" i="95"/>
  <c r="H41" i="105" l="1"/>
  <c r="A43" i="105"/>
  <c r="G42" i="105"/>
  <c r="F42" i="105"/>
  <c r="H33" i="95"/>
  <c r="F34" i="95"/>
  <c r="G34" i="95"/>
  <c r="A35" i="95"/>
  <c r="H42" i="105" l="1"/>
  <c r="A44" i="105"/>
  <c r="F43" i="105"/>
  <c r="G43" i="105"/>
  <c r="H34" i="95"/>
  <c r="G35" i="95"/>
  <c r="A36" i="95"/>
  <c r="F35" i="95"/>
  <c r="H43" i="105" l="1"/>
  <c r="A45" i="105"/>
  <c r="G44" i="105"/>
  <c r="F44" i="105"/>
  <c r="H35" i="95"/>
  <c r="G36" i="95"/>
  <c r="A37" i="95"/>
  <c r="F36" i="95"/>
  <c r="H44" i="105" l="1"/>
  <c r="A46" i="105"/>
  <c r="G45" i="105"/>
  <c r="F45" i="105"/>
  <c r="H36" i="95"/>
  <c r="A38" i="95"/>
  <c r="G37" i="95"/>
  <c r="F37" i="95"/>
  <c r="H45" i="105" l="1"/>
  <c r="A47" i="105"/>
  <c r="G46" i="105"/>
  <c r="F46" i="105"/>
  <c r="H37" i="95"/>
  <c r="A39" i="95"/>
  <c r="G38" i="95"/>
  <c r="F38" i="95"/>
  <c r="H46" i="105" l="1"/>
  <c r="A48" i="105"/>
  <c r="F47" i="105"/>
  <c r="G47" i="105"/>
  <c r="H38" i="95"/>
  <c r="G39" i="95"/>
  <c r="A40" i="95"/>
  <c r="F39" i="95"/>
  <c r="H47" i="105" l="1"/>
  <c r="A49" i="105"/>
  <c r="F48" i="105"/>
  <c r="G48" i="105"/>
  <c r="H39" i="95"/>
  <c r="G40" i="95"/>
  <c r="F40" i="95"/>
  <c r="A41" i="95"/>
  <c r="H48" i="105" l="1"/>
  <c r="A50" i="105"/>
  <c r="G49" i="105"/>
  <c r="F49" i="105"/>
  <c r="H40" i="95"/>
  <c r="G41" i="95"/>
  <c r="F41" i="95"/>
  <c r="A42" i="95"/>
  <c r="H49" i="105" l="1"/>
  <c r="A51" i="105"/>
  <c r="F50" i="105"/>
  <c r="G50" i="105"/>
  <c r="H41" i="95"/>
  <c r="A43" i="95"/>
  <c r="G42" i="95"/>
  <c r="F42" i="95"/>
  <c r="H50" i="105" l="1"/>
  <c r="A52" i="105"/>
  <c r="F51" i="105"/>
  <c r="G51" i="105"/>
  <c r="H42" i="95"/>
  <c r="F43" i="95"/>
  <c r="G43" i="95"/>
  <c r="A44" i="95"/>
  <c r="H51" i="105" l="1"/>
  <c r="A53" i="105"/>
  <c r="G52" i="105"/>
  <c r="F52" i="105"/>
  <c r="H43" i="95"/>
  <c r="G44" i="95"/>
  <c r="A45" i="95"/>
  <c r="F44" i="95"/>
  <c r="H52" i="105" l="1"/>
  <c r="A54" i="105"/>
  <c r="G53" i="105"/>
  <c r="F53" i="105"/>
  <c r="H44" i="95"/>
  <c r="F45" i="95"/>
  <c r="A46" i="95"/>
  <c r="G45" i="95"/>
  <c r="H53" i="105" l="1"/>
  <c r="A55" i="105"/>
  <c r="G54" i="105"/>
  <c r="F54" i="105"/>
  <c r="H45" i="95"/>
  <c r="F46" i="95"/>
  <c r="A47" i="95"/>
  <c r="G46" i="95"/>
  <c r="H54" i="105" l="1"/>
  <c r="A56" i="105"/>
  <c r="G55" i="105"/>
  <c r="F55" i="105"/>
  <c r="H46" i="95"/>
  <c r="F47" i="95"/>
  <c r="G47" i="95"/>
  <c r="A48" i="95"/>
  <c r="H55" i="105" l="1"/>
  <c r="A57" i="105"/>
  <c r="F56" i="105"/>
  <c r="G56" i="105"/>
  <c r="H47" i="95"/>
  <c r="G48" i="95"/>
  <c r="F48" i="95"/>
  <c r="A49" i="95"/>
  <c r="H56" i="105" l="1"/>
  <c r="A58" i="105"/>
  <c r="G57" i="105"/>
  <c r="H57" i="105" s="1"/>
  <c r="F57" i="105"/>
  <c r="H48" i="95"/>
  <c r="F49" i="95"/>
  <c r="A50" i="95"/>
  <c r="G49" i="95"/>
  <c r="A59" i="105" l="1"/>
  <c r="F58" i="105"/>
  <c r="G58" i="105"/>
  <c r="H58" i="105" s="1"/>
  <c r="H49" i="95"/>
  <c r="F50" i="95"/>
  <c r="A51" i="95"/>
  <c r="G50" i="95"/>
  <c r="A60" i="105" l="1"/>
  <c r="G59" i="105"/>
  <c r="F59" i="105"/>
  <c r="H50" i="95"/>
  <c r="G51" i="95"/>
  <c r="F51" i="95"/>
  <c r="A52" i="95"/>
  <c r="H59" i="105" l="1"/>
  <c r="F60" i="105"/>
  <c r="A61" i="105"/>
  <c r="G60" i="105"/>
  <c r="H51" i="95"/>
  <c r="G52" i="95"/>
  <c r="F52" i="95"/>
  <c r="A53" i="95"/>
  <c r="H60" i="105" l="1"/>
  <c r="A62" i="105"/>
  <c r="F61" i="105"/>
  <c r="G61" i="105"/>
  <c r="H61" i="105" s="1"/>
  <c r="H52" i="95"/>
  <c r="G53" i="95"/>
  <c r="F53" i="95"/>
  <c r="A54" i="95"/>
  <c r="F62" i="105" l="1"/>
  <c r="A63" i="105"/>
  <c r="G62" i="105"/>
  <c r="H53" i="95"/>
  <c r="F54" i="95"/>
  <c r="A55" i="95"/>
  <c r="G54" i="95"/>
  <c r="H62" i="105" l="1"/>
  <c r="A64" i="105"/>
  <c r="G63" i="105"/>
  <c r="F63" i="105"/>
  <c r="H54" i="95"/>
  <c r="G55" i="95"/>
  <c r="A56" i="95"/>
  <c r="F55" i="95"/>
  <c r="H63" i="105" l="1"/>
  <c r="F64" i="105"/>
  <c r="G64" i="105"/>
  <c r="A65" i="105"/>
  <c r="H55" i="95"/>
  <c r="A57" i="95"/>
  <c r="G56" i="95"/>
  <c r="F56" i="95"/>
  <c r="H64" i="105" l="1"/>
  <c r="A66" i="105"/>
  <c r="F65" i="105"/>
  <c r="G65" i="105"/>
  <c r="H56" i="95"/>
  <c r="G57" i="95"/>
  <c r="F57" i="95"/>
  <c r="A58" i="95"/>
  <c r="H65" i="105" l="1"/>
  <c r="F66" i="105"/>
  <c r="A67" i="105"/>
  <c r="G66" i="105"/>
  <c r="H57" i="95"/>
  <c r="F58" i="95"/>
  <c r="A59" i="95"/>
  <c r="G58" i="95"/>
  <c r="H66" i="105" l="1"/>
  <c r="A68" i="105"/>
  <c r="G67" i="105"/>
  <c r="F67" i="105"/>
  <c r="H58" i="95"/>
  <c r="F59" i="95"/>
  <c r="A60" i="95"/>
  <c r="G59" i="95"/>
  <c r="H67" i="105" l="1"/>
  <c r="F68" i="105"/>
  <c r="A69" i="105"/>
  <c r="G68" i="105"/>
  <c r="H59" i="95"/>
  <c r="F60" i="95"/>
  <c r="A61" i="95"/>
  <c r="G60" i="95"/>
  <c r="H68" i="105" l="1"/>
  <c r="A70" i="105"/>
  <c r="F69" i="105"/>
  <c r="G69" i="105"/>
  <c r="H60" i="95"/>
  <c r="G61" i="95"/>
  <c r="A62" i="95"/>
  <c r="F61" i="95"/>
  <c r="H69" i="105" l="1"/>
  <c r="F70" i="105"/>
  <c r="A71" i="105"/>
  <c r="G70" i="105"/>
  <c r="H70" i="105" s="1"/>
  <c r="H61" i="95"/>
  <c r="G62" i="95"/>
  <c r="F62" i="95"/>
  <c r="A63" i="95"/>
  <c r="A72" i="105" l="1"/>
  <c r="G71" i="105"/>
  <c r="F71" i="105"/>
  <c r="H62" i="95"/>
  <c r="G63" i="95"/>
  <c r="A64" i="95"/>
  <c r="F63" i="95"/>
  <c r="H71" i="105" l="1"/>
  <c r="F72" i="105"/>
  <c r="A73" i="105"/>
  <c r="G72" i="105"/>
  <c r="H63" i="95"/>
  <c r="F64" i="95"/>
  <c r="G64" i="95"/>
  <c r="A65" i="95"/>
  <c r="H72" i="105" l="1"/>
  <c r="A74" i="105"/>
  <c r="G73" i="105"/>
  <c r="F73" i="105"/>
  <c r="H64" i="95"/>
  <c r="G65" i="95"/>
  <c r="F65" i="95"/>
  <c r="A66" i="95"/>
  <c r="H73" i="105" l="1"/>
  <c r="F74" i="105"/>
  <c r="G74" i="105"/>
  <c r="A75" i="105"/>
  <c r="H65" i="95"/>
  <c r="G66" i="95"/>
  <c r="A67" i="95"/>
  <c r="F66" i="95"/>
  <c r="H74" i="105" l="1"/>
  <c r="A76" i="105"/>
  <c r="F75" i="105"/>
  <c r="G75" i="105"/>
  <c r="H66" i="95"/>
  <c r="G67" i="95"/>
  <c r="F67" i="95"/>
  <c r="A68" i="95"/>
  <c r="H75" i="105" l="1"/>
  <c r="F76" i="105"/>
  <c r="A77" i="105"/>
  <c r="G76" i="105"/>
  <c r="H76" i="105" s="1"/>
  <c r="H67" i="95"/>
  <c r="F68" i="95"/>
  <c r="A69" i="95"/>
  <c r="G68" i="95"/>
  <c r="A78" i="105" l="1"/>
  <c r="G77" i="105"/>
  <c r="F77" i="105"/>
  <c r="H68" i="95"/>
  <c r="G69" i="95"/>
  <c r="A70" i="95"/>
  <c r="F69" i="95"/>
  <c r="H77" i="105" l="1"/>
  <c r="F78" i="105"/>
  <c r="A79" i="105"/>
  <c r="G78" i="105"/>
  <c r="H69" i="95"/>
  <c r="F70" i="95"/>
  <c r="G70" i="95"/>
  <c r="A71" i="95"/>
  <c r="H78" i="105" l="1"/>
  <c r="A80" i="105"/>
  <c r="F79" i="105"/>
  <c r="G79" i="105"/>
  <c r="H70" i="95"/>
  <c r="G71" i="95"/>
  <c r="F71" i="95"/>
  <c r="A72" i="95"/>
  <c r="H79" i="105" l="1"/>
  <c r="F80" i="105"/>
  <c r="A81" i="105"/>
  <c r="G80" i="105"/>
  <c r="H71" i="95"/>
  <c r="A73" i="95"/>
  <c r="G72" i="95"/>
  <c r="F72" i="95"/>
  <c r="H80" i="105" l="1"/>
  <c r="A82" i="105"/>
  <c r="G81" i="105"/>
  <c r="F81" i="105"/>
  <c r="H72" i="95"/>
  <c r="F73" i="95"/>
  <c r="G73" i="95"/>
  <c r="H73" i="95" s="1"/>
  <c r="A74" i="95"/>
  <c r="H81" i="105" l="1"/>
  <c r="F82" i="105"/>
  <c r="A83" i="105"/>
  <c r="G82" i="105"/>
  <c r="A75" i="95"/>
  <c r="F74" i="95"/>
  <c r="G74" i="95"/>
  <c r="H82" i="105" l="1"/>
  <c r="A84" i="105"/>
  <c r="F83" i="105"/>
  <c r="G83" i="105"/>
  <c r="H83" i="105" s="1"/>
  <c r="H74" i="95"/>
  <c r="G75" i="95"/>
  <c r="A76" i="95"/>
  <c r="F75" i="95"/>
  <c r="F84" i="105" l="1"/>
  <c r="A85" i="105"/>
  <c r="G84" i="105"/>
  <c r="H75" i="95"/>
  <c r="A77" i="95"/>
  <c r="F76" i="95"/>
  <c r="G76" i="95"/>
  <c r="H84" i="105" l="1"/>
  <c r="A86" i="105"/>
  <c r="G85" i="105"/>
  <c r="F85" i="105"/>
  <c r="H76" i="95"/>
  <c r="A78" i="95"/>
  <c r="G77" i="95"/>
  <c r="F77" i="95"/>
  <c r="H85" i="105" l="1"/>
  <c r="F86" i="105"/>
  <c r="A87" i="105"/>
  <c r="G86" i="105"/>
  <c r="H77" i="95"/>
  <c r="A79" i="95"/>
  <c r="G78" i="95"/>
  <c r="F78" i="95"/>
  <c r="H86" i="105" l="1"/>
  <c r="A88" i="105"/>
  <c r="F87" i="105"/>
  <c r="G87" i="105"/>
  <c r="H78" i="95"/>
  <c r="F79" i="95"/>
  <c r="A80" i="95"/>
  <c r="G79" i="95"/>
  <c r="H87" i="105" l="1"/>
  <c r="F88" i="105"/>
  <c r="A89" i="105"/>
  <c r="G88" i="105"/>
  <c r="H88" i="105" s="1"/>
  <c r="H79" i="95"/>
  <c r="A81" i="95"/>
  <c r="F80" i="95"/>
  <c r="G80" i="95"/>
  <c r="A90" i="105" l="1"/>
  <c r="G89" i="105"/>
  <c r="F89" i="105"/>
  <c r="H80" i="95"/>
  <c r="A82" i="95"/>
  <c r="G81" i="95"/>
  <c r="F81" i="95"/>
  <c r="H89" i="105" l="1"/>
  <c r="F90" i="105"/>
  <c r="A91" i="105"/>
  <c r="G90" i="105"/>
  <c r="H81" i="95"/>
  <c r="A83" i="95"/>
  <c r="G82" i="95"/>
  <c r="F82" i="95"/>
  <c r="H90" i="105" l="1"/>
  <c r="A92" i="105"/>
  <c r="F91" i="105"/>
  <c r="G91" i="105"/>
  <c r="H91" i="105" s="1"/>
  <c r="H82" i="95"/>
  <c r="F83" i="95"/>
  <c r="A84" i="95"/>
  <c r="G83" i="95"/>
  <c r="F92" i="105" l="1"/>
  <c r="A93" i="105"/>
  <c r="G92" i="105"/>
  <c r="H83" i="95"/>
  <c r="F84" i="95"/>
  <c r="G84" i="95"/>
  <c r="A85" i="95"/>
  <c r="H92" i="105" l="1"/>
  <c r="A94" i="105"/>
  <c r="F93" i="105"/>
  <c r="G93" i="105"/>
  <c r="H84" i="95"/>
  <c r="F85" i="95"/>
  <c r="A86" i="95"/>
  <c r="G85" i="95"/>
  <c r="H93" i="105" l="1"/>
  <c r="A95" i="105"/>
  <c r="G94" i="105"/>
  <c r="F94" i="105"/>
  <c r="H85" i="95"/>
  <c r="A87" i="95"/>
  <c r="G86" i="95"/>
  <c r="F86" i="95"/>
  <c r="H94" i="105" l="1"/>
  <c r="A96" i="105"/>
  <c r="F95" i="105"/>
  <c r="G95" i="105"/>
  <c r="H95" i="105" s="1"/>
  <c r="H86" i="95"/>
  <c r="G87" i="95"/>
  <c r="A88" i="95"/>
  <c r="F87" i="95"/>
  <c r="A97" i="105" l="1"/>
  <c r="G96" i="105"/>
  <c r="F96" i="105"/>
  <c r="H87" i="95"/>
  <c r="G88" i="95"/>
  <c r="A89" i="95"/>
  <c r="F88" i="95"/>
  <c r="H96" i="105" l="1"/>
  <c r="A98" i="105"/>
  <c r="G97" i="105"/>
  <c r="F97" i="105"/>
  <c r="H88" i="95"/>
  <c r="F89" i="95"/>
  <c r="A90" i="95"/>
  <c r="G89" i="95"/>
  <c r="H97" i="105" l="1"/>
  <c r="A99" i="105"/>
  <c r="G98" i="105"/>
  <c r="F98" i="105"/>
  <c r="H89" i="95"/>
  <c r="F90" i="95"/>
  <c r="G90" i="95"/>
  <c r="A91" i="95"/>
  <c r="H98" i="105" l="1"/>
  <c r="A100" i="105"/>
  <c r="G99" i="105"/>
  <c r="F99" i="105"/>
  <c r="H90" i="95"/>
  <c r="F91" i="95"/>
  <c r="A92" i="95"/>
  <c r="G91" i="95"/>
  <c r="H99" i="105" l="1"/>
  <c r="A101" i="105"/>
  <c r="G100" i="105"/>
  <c r="F100" i="105"/>
  <c r="H91" i="95"/>
  <c r="G92" i="95"/>
  <c r="F92" i="95"/>
  <c r="A93" i="95"/>
  <c r="H100" i="105" l="1"/>
  <c r="A102" i="105"/>
  <c r="G101" i="105"/>
  <c r="F101" i="105"/>
  <c r="H92" i="95"/>
  <c r="A94" i="95"/>
  <c r="F93" i="95"/>
  <c r="G93" i="95"/>
  <c r="H101" i="105" l="1"/>
  <c r="A103" i="105"/>
  <c r="G102" i="105"/>
  <c r="F102" i="105"/>
  <c r="H93" i="95"/>
  <c r="A95" i="95"/>
  <c r="G94" i="95"/>
  <c r="F94" i="95"/>
  <c r="H102" i="105" l="1"/>
  <c r="A104" i="105"/>
  <c r="G103" i="105"/>
  <c r="F103" i="105"/>
  <c r="H94" i="95"/>
  <c r="F95" i="95"/>
  <c r="G95" i="95"/>
  <c r="A96" i="95"/>
  <c r="H103" i="105" l="1"/>
  <c r="A105" i="105"/>
  <c r="G104" i="105"/>
  <c r="F104" i="105"/>
  <c r="H95" i="95"/>
  <c r="G96" i="95"/>
  <c r="F96" i="95"/>
  <c r="A97" i="95"/>
  <c r="H104" i="105" l="1"/>
  <c r="A106" i="105"/>
  <c r="G105" i="105"/>
  <c r="F105" i="105"/>
  <c r="H96" i="95"/>
  <c r="A98" i="95"/>
  <c r="F97" i="95"/>
  <c r="G97" i="95"/>
  <c r="H105" i="105" l="1"/>
  <c r="A107" i="105"/>
  <c r="G106" i="105"/>
  <c r="H106" i="105" s="1"/>
  <c r="F106" i="105"/>
  <c r="H97" i="95"/>
  <c r="A99" i="95"/>
  <c r="F98" i="95"/>
  <c r="G98" i="95"/>
  <c r="A108" i="105" l="1"/>
  <c r="G107" i="105"/>
  <c r="F107" i="105"/>
  <c r="H98" i="95"/>
  <c r="A100" i="95"/>
  <c r="G99" i="95"/>
  <c r="F99" i="95"/>
  <c r="H107" i="105" l="1"/>
  <c r="A109" i="105"/>
  <c r="G108" i="105"/>
  <c r="F108" i="105"/>
  <c r="H99" i="95"/>
  <c r="A101" i="95"/>
  <c r="G100" i="95"/>
  <c r="F100" i="95"/>
  <c r="H108" i="105" l="1"/>
  <c r="A110" i="105"/>
  <c r="F109" i="105"/>
  <c r="G109" i="105"/>
  <c r="H100" i="95"/>
  <c r="G101" i="95"/>
  <c r="A102" i="95"/>
  <c r="F101" i="95"/>
  <c r="H109" i="105" l="1"/>
  <c r="A111" i="105"/>
  <c r="G110" i="105"/>
  <c r="F110" i="105"/>
  <c r="H101" i="95"/>
  <c r="F102" i="95"/>
  <c r="A103" i="95"/>
  <c r="G102" i="95"/>
  <c r="H110" i="105" l="1"/>
  <c r="A112" i="105"/>
  <c r="F111" i="105"/>
  <c r="G111" i="105"/>
  <c r="H102" i="95"/>
  <c r="A104" i="95"/>
  <c r="G103" i="95"/>
  <c r="F103" i="95"/>
  <c r="H111" i="105" l="1"/>
  <c r="A113" i="105"/>
  <c r="G112" i="105"/>
  <c r="F112" i="105"/>
  <c r="H103" i="95"/>
  <c r="A105" i="95"/>
  <c r="G104" i="95"/>
  <c r="F104" i="95"/>
  <c r="H112" i="105" l="1"/>
  <c r="A114" i="105"/>
  <c r="F113" i="105"/>
  <c r="G113" i="105"/>
  <c r="H104" i="95"/>
  <c r="F105" i="95"/>
  <c r="A106" i="95"/>
  <c r="G105" i="95"/>
  <c r="H113" i="105" l="1"/>
  <c r="A115" i="105"/>
  <c r="G114" i="105"/>
  <c r="F114" i="105"/>
  <c r="H105" i="95"/>
  <c r="A107" i="95"/>
  <c r="G106" i="95"/>
  <c r="F106" i="95"/>
  <c r="H114" i="105" l="1"/>
  <c r="A116" i="105"/>
  <c r="G115" i="105"/>
  <c r="F115" i="105"/>
  <c r="H106" i="95"/>
  <c r="G107" i="95"/>
  <c r="A108" i="95"/>
  <c r="F107" i="95"/>
  <c r="H115" i="105" l="1"/>
  <c r="A117" i="105"/>
  <c r="G116" i="105"/>
  <c r="F116" i="105"/>
  <c r="H107" i="95"/>
  <c r="A109" i="95"/>
  <c r="F108" i="95"/>
  <c r="G108" i="95"/>
  <c r="H116" i="105" l="1"/>
  <c r="A118" i="105"/>
  <c r="G117" i="105"/>
  <c r="F117" i="105"/>
  <c r="H108" i="95"/>
  <c r="F109" i="95"/>
  <c r="A110" i="95"/>
  <c r="G109" i="95"/>
  <c r="H117" i="105" l="1"/>
  <c r="A119" i="105"/>
  <c r="G118" i="105"/>
  <c r="F118" i="105"/>
  <c r="H109" i="95"/>
  <c r="G110" i="95"/>
  <c r="A111" i="95"/>
  <c r="F110" i="95"/>
  <c r="H118" i="105" l="1"/>
  <c r="A120" i="105"/>
  <c r="G119" i="105"/>
  <c r="F119" i="105"/>
  <c r="H110" i="95"/>
  <c r="A112" i="95"/>
  <c r="G111" i="95"/>
  <c r="F111" i="95"/>
  <c r="H119" i="105" l="1"/>
  <c r="A121" i="105"/>
  <c r="F120" i="105"/>
  <c r="G120" i="105"/>
  <c r="H111" i="95"/>
  <c r="A113" i="95"/>
  <c r="G112" i="95"/>
  <c r="F112" i="95"/>
  <c r="H120" i="105" l="1"/>
  <c r="A122" i="105"/>
  <c r="G121" i="105"/>
  <c r="F121" i="105"/>
  <c r="H112" i="95"/>
  <c r="G113" i="95"/>
  <c r="A114" i="95"/>
  <c r="F113" i="95"/>
  <c r="H121" i="105" l="1"/>
  <c r="A123" i="105"/>
  <c r="G122" i="105"/>
  <c r="F122" i="105"/>
  <c r="H113" i="95"/>
  <c r="F114" i="95"/>
  <c r="G114" i="95"/>
  <c r="A115" i="95"/>
  <c r="H122" i="105" l="1"/>
  <c r="A124" i="105"/>
  <c r="G123" i="105"/>
  <c r="F123" i="105"/>
  <c r="H114" i="95"/>
  <c r="G115" i="95"/>
  <c r="F115" i="95"/>
  <c r="A116" i="95"/>
  <c r="H123" i="105" l="1"/>
  <c r="A125" i="105"/>
  <c r="G124" i="105"/>
  <c r="F124" i="105"/>
  <c r="H115" i="95"/>
  <c r="A117" i="95"/>
  <c r="F116" i="95"/>
  <c r="G116" i="95"/>
  <c r="H124" i="105" l="1"/>
  <c r="A126" i="105"/>
  <c r="G125" i="105"/>
  <c r="F125" i="105"/>
  <c r="H116" i="95"/>
  <c r="G117" i="95"/>
  <c r="A118" i="95"/>
  <c r="F117" i="95"/>
  <c r="H125" i="105" l="1"/>
  <c r="A127" i="105"/>
  <c r="G126" i="105"/>
  <c r="F126" i="105"/>
  <c r="H117" i="95"/>
  <c r="F118" i="95"/>
  <c r="A119" i="95"/>
  <c r="G118" i="95"/>
  <c r="H126" i="105" l="1"/>
  <c r="A128" i="105"/>
  <c r="G127" i="105"/>
  <c r="F127" i="105"/>
  <c r="H118" i="95"/>
  <c r="A120" i="95"/>
  <c r="G119" i="95"/>
  <c r="F119" i="95"/>
  <c r="H127" i="105" l="1"/>
  <c r="A129" i="105"/>
  <c r="G128" i="105"/>
  <c r="F128" i="105"/>
  <c r="H119" i="95"/>
  <c r="G120" i="95"/>
  <c r="A121" i="95"/>
  <c r="F120" i="95"/>
  <c r="H128" i="105" l="1"/>
  <c r="A130" i="105"/>
  <c r="G129" i="105"/>
  <c r="F129" i="105"/>
  <c r="H120" i="95"/>
  <c r="A122" i="95"/>
  <c r="G121" i="95"/>
  <c r="F121" i="95"/>
  <c r="H129" i="105" l="1"/>
  <c r="A131" i="105"/>
  <c r="G130" i="105"/>
  <c r="F130" i="105"/>
  <c r="H121" i="95"/>
  <c r="G122" i="95"/>
  <c r="F122" i="95"/>
  <c r="A123" i="95"/>
  <c r="H130" i="105" l="1"/>
  <c r="A132" i="105"/>
  <c r="G131" i="105"/>
  <c r="F131" i="105"/>
  <c r="H122" i="95"/>
  <c r="G123" i="95"/>
  <c r="F123" i="95"/>
  <c r="A124" i="95"/>
  <c r="H131" i="105" l="1"/>
  <c r="A133" i="105"/>
  <c r="G132" i="105"/>
  <c r="F132" i="105"/>
  <c r="H123" i="95"/>
  <c r="G124" i="95"/>
  <c r="A125" i="95"/>
  <c r="F124" i="95"/>
  <c r="H132" i="105" l="1"/>
  <c r="A134" i="105"/>
  <c r="G133" i="105"/>
  <c r="F133" i="105"/>
  <c r="H124" i="95"/>
  <c r="A126" i="95"/>
  <c r="G125" i="95"/>
  <c r="F125" i="95"/>
  <c r="H133" i="105" l="1"/>
  <c r="A135" i="105"/>
  <c r="G134" i="105"/>
  <c r="F134" i="105"/>
  <c r="H125" i="95"/>
  <c r="G126" i="95"/>
  <c r="A127" i="95"/>
  <c r="F126" i="95"/>
  <c r="H134" i="105" l="1"/>
  <c r="A136" i="105"/>
  <c r="G135" i="105"/>
  <c r="F135" i="105"/>
  <c r="H126" i="95"/>
  <c r="A128" i="95"/>
  <c r="G127" i="95"/>
  <c r="F127" i="95"/>
  <c r="H135" i="105" l="1"/>
  <c r="A137" i="105"/>
  <c r="G136" i="105"/>
  <c r="F136" i="105"/>
  <c r="H127" i="95"/>
  <c r="F128" i="95"/>
  <c r="A129" i="95"/>
  <c r="G128" i="95"/>
  <c r="H128" i="95" l="1"/>
  <c r="H136" i="105"/>
  <c r="A138" i="105"/>
  <c r="G137" i="105"/>
  <c r="F137" i="105"/>
  <c r="G129" i="95"/>
  <c r="A130" i="95"/>
  <c r="F129" i="95"/>
  <c r="H137" i="105" l="1"/>
  <c r="A139" i="105"/>
  <c r="G138" i="105"/>
  <c r="F138" i="105"/>
  <c r="H129" i="95"/>
  <c r="G130" i="95"/>
  <c r="F130" i="95"/>
  <c r="A131" i="95"/>
  <c r="H138" i="105" l="1"/>
  <c r="A140" i="105"/>
  <c r="G139" i="105"/>
  <c r="F139" i="105"/>
  <c r="H130" i="95"/>
  <c r="G131" i="95"/>
  <c r="F131" i="95"/>
  <c r="A132" i="95"/>
  <c r="H139" i="105" l="1"/>
  <c r="A141" i="105"/>
  <c r="G140" i="105"/>
  <c r="F140" i="105"/>
  <c r="H131" i="95"/>
  <c r="F132" i="95"/>
  <c r="A133" i="95"/>
  <c r="G132" i="95"/>
  <c r="H140" i="105" l="1"/>
  <c r="A142" i="105"/>
  <c r="G141" i="105"/>
  <c r="F141" i="105"/>
  <c r="H132" i="95"/>
  <c r="F133" i="95"/>
  <c r="A134" i="95"/>
  <c r="G133" i="95"/>
  <c r="H141" i="105" l="1"/>
  <c r="A143" i="105"/>
  <c r="G142" i="105"/>
  <c r="F142" i="105"/>
  <c r="H133" i="95"/>
  <c r="G134" i="95"/>
  <c r="A135" i="95"/>
  <c r="F134" i="95"/>
  <c r="H142" i="105" l="1"/>
  <c r="A144" i="105"/>
  <c r="G143" i="105"/>
  <c r="F143" i="105"/>
  <c r="H134" i="95"/>
  <c r="A136" i="95"/>
  <c r="G135" i="95"/>
  <c r="F135" i="95"/>
  <c r="H143" i="105" l="1"/>
  <c r="A145" i="105"/>
  <c r="G144" i="105"/>
  <c r="F144" i="105"/>
  <c r="H135" i="95"/>
  <c r="F136" i="95"/>
  <c r="A137" i="95"/>
  <c r="G136" i="95"/>
  <c r="H144" i="105" l="1"/>
  <c r="A146" i="105"/>
  <c r="G145" i="105"/>
  <c r="F145" i="105"/>
  <c r="H136" i="95"/>
  <c r="F137" i="95"/>
  <c r="A138" i="95"/>
  <c r="G137" i="95"/>
  <c r="H145" i="105" l="1"/>
  <c r="A147" i="105"/>
  <c r="G146" i="105"/>
  <c r="F146" i="105"/>
  <c r="H137" i="95"/>
  <c r="F138" i="95"/>
  <c r="A139" i="95"/>
  <c r="G138" i="95"/>
  <c r="H146" i="105" l="1"/>
  <c r="A148" i="105"/>
  <c r="F147" i="105"/>
  <c r="G147" i="105"/>
  <c r="H138" i="95"/>
  <c r="G139" i="95"/>
  <c r="F139" i="95"/>
  <c r="A140" i="95"/>
  <c r="H147" i="105" l="1"/>
  <c r="A149" i="105"/>
  <c r="G148" i="105"/>
  <c r="F148" i="105"/>
  <c r="H139" i="95"/>
  <c r="A141" i="95"/>
  <c r="G140" i="95"/>
  <c r="F140" i="95"/>
  <c r="H148" i="105" l="1"/>
  <c r="A150" i="105"/>
  <c r="G149" i="105"/>
  <c r="F149" i="105"/>
  <c r="H140" i="95"/>
  <c r="F141" i="95"/>
  <c r="A142" i="95"/>
  <c r="G141" i="95"/>
  <c r="H149" i="105" l="1"/>
  <c r="A151" i="105"/>
  <c r="G150" i="105"/>
  <c r="F150" i="105"/>
  <c r="H141" i="95"/>
  <c r="A143" i="95"/>
  <c r="F142" i="95"/>
  <c r="G142" i="95"/>
  <c r="H150" i="105" l="1"/>
  <c r="A152" i="105"/>
  <c r="F151" i="105"/>
  <c r="G151" i="105"/>
  <c r="H142" i="95"/>
  <c r="G143" i="95"/>
  <c r="F143" i="95"/>
  <c r="A144" i="95"/>
  <c r="H151" i="105" l="1"/>
  <c r="A153" i="105"/>
  <c r="G152" i="105"/>
  <c r="F152" i="105"/>
  <c r="H143" i="95"/>
  <c r="F144" i="95"/>
  <c r="A145" i="95"/>
  <c r="G144" i="95"/>
  <c r="H152" i="105" l="1"/>
  <c r="A154" i="105"/>
  <c r="F153" i="105"/>
  <c r="G153" i="105"/>
  <c r="H144" i="95"/>
  <c r="A146" i="95"/>
  <c r="G145" i="95"/>
  <c r="F145" i="95"/>
  <c r="H153" i="105" l="1"/>
  <c r="A155" i="105"/>
  <c r="G154" i="105"/>
  <c r="F154" i="105"/>
  <c r="H145" i="95"/>
  <c r="A147" i="95"/>
  <c r="G146" i="95"/>
  <c r="F146" i="95"/>
  <c r="H154" i="105" l="1"/>
  <c r="A156" i="105"/>
  <c r="F155" i="105"/>
  <c r="G155" i="105"/>
  <c r="H146" i="95"/>
  <c r="A148" i="95"/>
  <c r="G147" i="95"/>
  <c r="F147" i="95"/>
  <c r="H155" i="105" l="1"/>
  <c r="A157" i="105"/>
  <c r="G156" i="105"/>
  <c r="F156" i="105"/>
  <c r="H147" i="95"/>
  <c r="G148" i="95"/>
  <c r="F148" i="95"/>
  <c r="A149" i="95"/>
  <c r="H156" i="105" l="1"/>
  <c r="A158" i="105"/>
  <c r="G157" i="105"/>
  <c r="F157" i="105"/>
  <c r="H148" i="95"/>
  <c r="G149" i="95"/>
  <c r="F149" i="95"/>
  <c r="A150" i="95"/>
  <c r="H157" i="105" l="1"/>
  <c r="A159" i="105"/>
  <c r="G158" i="105"/>
  <c r="F158" i="105"/>
  <c r="H149" i="95"/>
  <c r="G150" i="95"/>
  <c r="F150" i="95"/>
  <c r="A151" i="95"/>
  <c r="H158" i="105" l="1"/>
  <c r="A160" i="105"/>
  <c r="G159" i="105"/>
  <c r="F159" i="105"/>
  <c r="H150" i="95"/>
  <c r="G151" i="95"/>
  <c r="A152" i="95"/>
  <c r="F151" i="95"/>
  <c r="H159" i="105" l="1"/>
  <c r="A161" i="105"/>
  <c r="G160" i="105"/>
  <c r="F160" i="105"/>
  <c r="H151" i="95"/>
  <c r="F152" i="95"/>
  <c r="A153" i="95"/>
  <c r="G152" i="95"/>
  <c r="H160" i="105" l="1"/>
  <c r="H152" i="95"/>
  <c r="A162" i="105"/>
  <c r="G161" i="105"/>
  <c r="F161" i="105"/>
  <c r="F153" i="95"/>
  <c r="G153" i="95"/>
  <c r="A154" i="95"/>
  <c r="H161" i="105" l="1"/>
  <c r="A163" i="105"/>
  <c r="G162" i="105"/>
  <c r="F162" i="105"/>
  <c r="H153" i="95"/>
  <c r="G154" i="95"/>
  <c r="F154" i="95"/>
  <c r="A155" i="95"/>
  <c r="H162" i="105" l="1"/>
  <c r="A164" i="105"/>
  <c r="F163" i="105"/>
  <c r="G163" i="105"/>
  <c r="H163" i="105" s="1"/>
  <c r="H154" i="95"/>
  <c r="F155" i="95"/>
  <c r="A156" i="95"/>
  <c r="G155" i="95"/>
  <c r="A165" i="105" l="1"/>
  <c r="G164" i="105"/>
  <c r="F164" i="105"/>
  <c r="H155" i="95"/>
  <c r="G156" i="95"/>
  <c r="A157" i="95"/>
  <c r="F156" i="95"/>
  <c r="H164" i="105" l="1"/>
  <c r="A166" i="105"/>
  <c r="G165" i="105"/>
  <c r="F165" i="105"/>
  <c r="H156" i="95"/>
  <c r="F157" i="95"/>
  <c r="G157" i="95"/>
  <c r="A158" i="95"/>
  <c r="H165" i="105" l="1"/>
  <c r="A167" i="105"/>
  <c r="G166" i="105"/>
  <c r="F166" i="105"/>
  <c r="H157" i="95"/>
  <c r="G158" i="95"/>
  <c r="F158" i="95"/>
  <c r="A159" i="95"/>
  <c r="H166" i="105" l="1"/>
  <c r="A168" i="105"/>
  <c r="G167" i="105"/>
  <c r="F167" i="105"/>
  <c r="H158" i="95"/>
  <c r="F159" i="95"/>
  <c r="A160" i="95"/>
  <c r="G159" i="95"/>
  <c r="H167" i="105" l="1"/>
  <c r="A169" i="105"/>
  <c r="G168" i="105"/>
  <c r="F168" i="105"/>
  <c r="H159" i="95"/>
  <c r="A161" i="95"/>
  <c r="G160" i="95"/>
  <c r="F160" i="95"/>
  <c r="H168" i="105" l="1"/>
  <c r="A170" i="105"/>
  <c r="G169" i="105"/>
  <c r="F169" i="105"/>
  <c r="H160" i="95"/>
  <c r="F161" i="95"/>
  <c r="G161" i="95"/>
  <c r="A162" i="95"/>
  <c r="H169" i="105" l="1"/>
  <c r="A171" i="105"/>
  <c r="G170" i="105"/>
  <c r="H170" i="105" s="1"/>
  <c r="F170" i="105"/>
  <c r="H161" i="95"/>
  <c r="F162" i="95"/>
  <c r="A163" i="95"/>
  <c r="G162" i="95"/>
  <c r="A172" i="105" l="1"/>
  <c r="G171" i="105"/>
  <c r="F171" i="105"/>
  <c r="H162" i="95"/>
  <c r="F163" i="95"/>
  <c r="A164" i="95"/>
  <c r="G163" i="95"/>
  <c r="H171" i="105" l="1"/>
  <c r="A173" i="105"/>
  <c r="G172" i="105"/>
  <c r="F172" i="105"/>
  <c r="H163" i="95"/>
  <c r="F164" i="95"/>
  <c r="A165" i="95"/>
  <c r="G164" i="95"/>
  <c r="H172" i="105" l="1"/>
  <c r="A174" i="105"/>
  <c r="G173" i="105"/>
  <c r="F173" i="105"/>
  <c r="H164" i="95"/>
  <c r="G165" i="95"/>
  <c r="F165" i="95"/>
  <c r="A166" i="95"/>
  <c r="H173" i="105" l="1"/>
  <c r="A175" i="105"/>
  <c r="G174" i="105"/>
  <c r="F174" i="105"/>
  <c r="C170" i="105"/>
  <c r="H165" i="95"/>
  <c r="G166" i="95"/>
  <c r="A167" i="95"/>
  <c r="F166" i="95"/>
  <c r="H174" i="105" l="1"/>
  <c r="D15" i="105"/>
  <c r="D33" i="105"/>
  <c r="D111" i="105"/>
  <c r="D104" i="105"/>
  <c r="D122" i="105"/>
  <c r="D68" i="105"/>
  <c r="D124" i="105"/>
  <c r="D173" i="105"/>
  <c r="D14" i="105"/>
  <c r="D76" i="105"/>
  <c r="D139" i="105"/>
  <c r="D39" i="105"/>
  <c r="D3" i="105"/>
  <c r="D91" i="105"/>
  <c r="D169" i="105"/>
  <c r="D85" i="105"/>
  <c r="D138" i="105"/>
  <c r="D80" i="105"/>
  <c r="D75" i="105"/>
  <c r="D133" i="105"/>
  <c r="D147" i="105"/>
  <c r="D131" i="105"/>
  <c r="D57" i="105"/>
  <c r="D109" i="105"/>
  <c r="D105" i="105"/>
  <c r="D115" i="105"/>
  <c r="D108" i="105"/>
  <c r="D119" i="105"/>
  <c r="D2" i="105"/>
  <c r="D84" i="105"/>
  <c r="D62" i="105"/>
  <c r="D141" i="105"/>
  <c r="D32" i="105"/>
  <c r="D37" i="105"/>
  <c r="D110" i="105"/>
  <c r="D102" i="105"/>
  <c r="D96" i="105"/>
  <c r="D98" i="105"/>
  <c r="D65" i="105"/>
  <c r="D114" i="105"/>
  <c r="D106" i="105"/>
  <c r="D120" i="105"/>
  <c r="D43" i="105"/>
  <c r="D52" i="105"/>
  <c r="D172" i="105"/>
  <c r="D29" i="105"/>
  <c r="D25" i="105"/>
  <c r="D71" i="105"/>
  <c r="D137" i="105"/>
  <c r="D157" i="105"/>
  <c r="D38" i="105"/>
  <c r="D126" i="105"/>
  <c r="D160" i="105"/>
  <c r="D36" i="105"/>
  <c r="D174" i="105"/>
  <c r="D145" i="105"/>
  <c r="D27" i="105"/>
  <c r="D107" i="105"/>
  <c r="D24" i="105"/>
  <c r="D142" i="105"/>
  <c r="D135" i="105"/>
  <c r="D4" i="105"/>
  <c r="D44" i="105"/>
  <c r="D16" i="105"/>
  <c r="D11" i="105"/>
  <c r="D170" i="105"/>
  <c r="D149" i="105"/>
  <c r="D163" i="105"/>
  <c r="D159" i="105"/>
  <c r="D60" i="105"/>
  <c r="D70" i="105"/>
  <c r="D134" i="105"/>
  <c r="D47" i="105"/>
  <c r="D156" i="105"/>
  <c r="D35" i="105"/>
  <c r="D73" i="105"/>
  <c r="D50" i="105"/>
  <c r="D113" i="105"/>
  <c r="D162" i="105"/>
  <c r="D152" i="105"/>
  <c r="D20" i="105"/>
  <c r="D171" i="105"/>
  <c r="D140" i="105"/>
  <c r="D132" i="105"/>
  <c r="D18" i="105"/>
  <c r="D97" i="105"/>
  <c r="D56" i="105"/>
  <c r="D79" i="105"/>
  <c r="D168" i="105"/>
  <c r="D81" i="105"/>
  <c r="D112" i="105"/>
  <c r="D31" i="105"/>
  <c r="D64" i="105"/>
  <c r="D30" i="105"/>
  <c r="D144" i="105"/>
  <c r="D54" i="105"/>
  <c r="D117" i="105"/>
  <c r="D161" i="105"/>
  <c r="D46" i="105"/>
  <c r="D93" i="105"/>
  <c r="D89" i="105"/>
  <c r="D146" i="105"/>
  <c r="D10" i="105"/>
  <c r="D103" i="105"/>
  <c r="D74" i="105"/>
  <c r="D165" i="105"/>
  <c r="D34" i="105"/>
  <c r="D26" i="105"/>
  <c r="D143" i="105"/>
  <c r="D136" i="105"/>
  <c r="D51" i="105"/>
  <c r="D45" i="105"/>
  <c r="D41" i="105"/>
  <c r="D128" i="105"/>
  <c r="D118" i="105"/>
  <c r="D101" i="105"/>
  <c r="D175" i="105"/>
  <c r="D151" i="105"/>
  <c r="D121" i="105"/>
  <c r="D28" i="105"/>
  <c r="D23" i="105"/>
  <c r="D167" i="105"/>
  <c r="D55" i="105"/>
  <c r="D95" i="105"/>
  <c r="D158" i="105"/>
  <c r="D100" i="105"/>
  <c r="D154" i="105"/>
  <c r="D67" i="105"/>
  <c r="D150" i="105"/>
  <c r="D164" i="105"/>
  <c r="D59" i="105"/>
  <c r="D66" i="105"/>
  <c r="D53" i="105"/>
  <c r="D72" i="105"/>
  <c r="D123" i="105"/>
  <c r="D77" i="105"/>
  <c r="D9" i="105"/>
  <c r="D125" i="105"/>
  <c r="D90" i="105"/>
  <c r="D129" i="105"/>
  <c r="D19" i="105"/>
  <c r="D7" i="105"/>
  <c r="D153" i="105"/>
  <c r="D5" i="105"/>
  <c r="D94" i="105"/>
  <c r="D49" i="105"/>
  <c r="D63" i="105"/>
  <c r="D40" i="105"/>
  <c r="D99" i="105"/>
  <c r="D42" i="105"/>
  <c r="D82" i="105"/>
  <c r="D48" i="105"/>
  <c r="D21" i="105"/>
  <c r="D92" i="105"/>
  <c r="D87" i="105"/>
  <c r="D69" i="105"/>
  <c r="D83" i="105"/>
  <c r="D78" i="105"/>
  <c r="D166" i="105"/>
  <c r="D58" i="105"/>
  <c r="D116" i="105"/>
  <c r="D13" i="105"/>
  <c r="D8" i="105"/>
  <c r="D61" i="105"/>
  <c r="D22" i="105"/>
  <c r="D127" i="105"/>
  <c r="D148" i="105"/>
  <c r="D6" i="105"/>
  <c r="D155" i="105"/>
  <c r="D12" i="105"/>
  <c r="D130" i="105"/>
  <c r="D88" i="105"/>
  <c r="D17" i="105"/>
  <c r="D86" i="105"/>
  <c r="B169" i="105"/>
  <c r="C3" i="105"/>
  <c r="B2" i="105"/>
  <c r="B4" i="105"/>
  <c r="C4" i="105"/>
  <c r="B3" i="105"/>
  <c r="C2" i="105"/>
  <c r="C5" i="105"/>
  <c r="B5" i="105"/>
  <c r="B6" i="105"/>
  <c r="B7" i="105"/>
  <c r="C7" i="105"/>
  <c r="B8" i="105"/>
  <c r="C6" i="105"/>
  <c r="C10" i="105"/>
  <c r="B9" i="105"/>
  <c r="C8" i="105"/>
  <c r="B11" i="105"/>
  <c r="C9" i="105"/>
  <c r="B12" i="105"/>
  <c r="C11" i="105"/>
  <c r="B10" i="105"/>
  <c r="C13" i="105"/>
  <c r="C12" i="105"/>
  <c r="B15" i="105"/>
  <c r="B13" i="105"/>
  <c r="B14" i="105"/>
  <c r="C14" i="105"/>
  <c r="C15" i="105"/>
  <c r="C16" i="105"/>
  <c r="B16" i="105"/>
  <c r="B17" i="105"/>
  <c r="C18" i="105"/>
  <c r="C17" i="105"/>
  <c r="B18" i="105"/>
  <c r="C19" i="105"/>
  <c r="B19" i="105"/>
  <c r="B20" i="105"/>
  <c r="C22" i="105"/>
  <c r="B22" i="105"/>
  <c r="B21" i="105"/>
  <c r="C21" i="105"/>
  <c r="C20" i="105"/>
  <c r="B23" i="105"/>
  <c r="B24" i="105"/>
  <c r="C24" i="105"/>
  <c r="C23" i="105"/>
  <c r="B26" i="105"/>
  <c r="B25" i="105"/>
  <c r="C25" i="105"/>
  <c r="B27" i="105"/>
  <c r="C27" i="105"/>
  <c r="C26" i="105"/>
  <c r="C28" i="105"/>
  <c r="B29" i="105"/>
  <c r="B28" i="105"/>
  <c r="B30" i="105"/>
  <c r="C29" i="105"/>
  <c r="C30" i="105"/>
  <c r="C34" i="105"/>
  <c r="C32" i="105"/>
  <c r="B31" i="105"/>
  <c r="C31" i="105"/>
  <c r="C33" i="105"/>
  <c r="B32" i="105"/>
  <c r="B33" i="105"/>
  <c r="C35" i="105"/>
  <c r="B37" i="105"/>
  <c r="B34" i="105"/>
  <c r="C37" i="105"/>
  <c r="B35" i="105"/>
  <c r="C39" i="105"/>
  <c r="C38" i="105"/>
  <c r="B36" i="105"/>
  <c r="B38" i="105"/>
  <c r="B39" i="105"/>
  <c r="C41" i="105"/>
  <c r="C36" i="105"/>
  <c r="C40" i="105"/>
  <c r="B43" i="105"/>
  <c r="B41" i="105"/>
  <c r="B42" i="105"/>
  <c r="B40" i="105"/>
  <c r="C42" i="105"/>
  <c r="C43" i="105"/>
  <c r="B45" i="105"/>
  <c r="C44" i="105"/>
  <c r="B44" i="105"/>
  <c r="C46" i="105"/>
  <c r="C45" i="105"/>
  <c r="B46" i="105"/>
  <c r="B47" i="105"/>
  <c r="B48" i="105"/>
  <c r="C50" i="105"/>
  <c r="C49" i="105"/>
  <c r="C47" i="105"/>
  <c r="C48" i="105"/>
  <c r="B50" i="105"/>
  <c r="B49" i="105"/>
  <c r="C51" i="105"/>
  <c r="B51" i="105"/>
  <c r="B52" i="105"/>
  <c r="B53" i="105"/>
  <c r="C53" i="105"/>
  <c r="B54" i="105"/>
  <c r="C54" i="105"/>
  <c r="C52" i="105"/>
  <c r="B55" i="105"/>
  <c r="C55" i="105"/>
  <c r="B56" i="105"/>
  <c r="C56" i="105"/>
  <c r="B57" i="105"/>
  <c r="C58" i="105"/>
  <c r="C57" i="105"/>
  <c r="B58" i="105"/>
  <c r="B59" i="105"/>
  <c r="C60" i="105"/>
  <c r="C61" i="105"/>
  <c r="B62" i="105"/>
  <c r="B60" i="105"/>
  <c r="B61" i="105"/>
  <c r="C63" i="105"/>
  <c r="C59" i="105"/>
  <c r="C64" i="105"/>
  <c r="B63" i="105"/>
  <c r="C62" i="105"/>
  <c r="C65" i="105"/>
  <c r="B65" i="105"/>
  <c r="B67" i="105"/>
  <c r="B64" i="105"/>
  <c r="B66" i="105"/>
  <c r="C66" i="105"/>
  <c r="C69" i="105"/>
  <c r="C67" i="105"/>
  <c r="B69" i="105"/>
  <c r="B68" i="105"/>
  <c r="C68" i="105"/>
  <c r="B70" i="105"/>
  <c r="C73" i="105"/>
  <c r="C71" i="105"/>
  <c r="B72" i="105"/>
  <c r="B73" i="105"/>
  <c r="B71" i="105"/>
  <c r="C70" i="105"/>
  <c r="C72" i="105"/>
  <c r="C75" i="105"/>
  <c r="B74" i="105"/>
  <c r="C74" i="105"/>
  <c r="B76" i="105"/>
  <c r="B75" i="105"/>
  <c r="C76" i="105"/>
  <c r="C78" i="105"/>
  <c r="B77" i="105"/>
  <c r="B80" i="105"/>
  <c r="B78" i="105"/>
  <c r="C77" i="105"/>
  <c r="B79" i="105"/>
  <c r="C79" i="105"/>
  <c r="B81" i="105"/>
  <c r="B82" i="105"/>
  <c r="C83" i="105"/>
  <c r="B83" i="105"/>
  <c r="C80" i="105"/>
  <c r="C82" i="105"/>
  <c r="C81" i="105"/>
  <c r="B85" i="105"/>
  <c r="C84" i="105"/>
  <c r="B86" i="105"/>
  <c r="C86" i="105"/>
  <c r="B84" i="105"/>
  <c r="C87" i="105"/>
  <c r="C85" i="105"/>
  <c r="B87" i="105"/>
  <c r="B90" i="105"/>
  <c r="C88" i="105"/>
  <c r="C89" i="105"/>
  <c r="B89" i="105"/>
  <c r="C90" i="105"/>
  <c r="B88" i="105"/>
  <c r="B91" i="105"/>
  <c r="B92" i="105"/>
  <c r="C91" i="105"/>
  <c r="C92" i="105"/>
  <c r="C93" i="105"/>
  <c r="B95" i="105"/>
  <c r="C96" i="105"/>
  <c r="B93" i="105"/>
  <c r="B96" i="105"/>
  <c r="B94" i="105"/>
  <c r="C94" i="105"/>
  <c r="B97" i="105"/>
  <c r="C97" i="105"/>
  <c r="C98" i="105"/>
  <c r="C100" i="105"/>
  <c r="C95" i="105"/>
  <c r="C101" i="105"/>
  <c r="B100" i="105"/>
  <c r="B98" i="105"/>
  <c r="B101" i="105"/>
  <c r="C99" i="105"/>
  <c r="B99" i="105"/>
  <c r="C102" i="105"/>
  <c r="B102" i="105"/>
  <c r="B103" i="105"/>
  <c r="C103" i="105"/>
  <c r="C104" i="105"/>
  <c r="C106" i="105"/>
  <c r="B104" i="105"/>
  <c r="B105" i="105"/>
  <c r="C107" i="105"/>
  <c r="C105" i="105"/>
  <c r="B106" i="105"/>
  <c r="B109" i="105"/>
  <c r="C108" i="105"/>
  <c r="B108" i="105"/>
  <c r="B107" i="105"/>
  <c r="C109" i="105"/>
  <c r="B110" i="105"/>
  <c r="C110" i="105"/>
  <c r="C111" i="105"/>
  <c r="C112" i="105"/>
  <c r="B112" i="105"/>
  <c r="B111" i="105"/>
  <c r="B113" i="105"/>
  <c r="C113" i="105"/>
  <c r="B115" i="105"/>
  <c r="B114" i="105"/>
  <c r="C116" i="105"/>
  <c r="C114" i="105"/>
  <c r="B116" i="105"/>
  <c r="C115" i="105"/>
  <c r="B119" i="105"/>
  <c r="C117" i="105"/>
  <c r="B117" i="105"/>
  <c r="C119" i="105"/>
  <c r="C118" i="105"/>
  <c r="B118" i="105"/>
  <c r="B120" i="105"/>
  <c r="C122" i="105"/>
  <c r="C120" i="105"/>
  <c r="B122" i="105"/>
  <c r="B121" i="105"/>
  <c r="C121" i="105"/>
  <c r="C123" i="105"/>
  <c r="B123" i="105"/>
  <c r="B125" i="105"/>
  <c r="C124" i="105"/>
  <c r="B124" i="105"/>
  <c r="C125" i="105"/>
  <c r="C127" i="105"/>
  <c r="C126" i="105"/>
  <c r="B126" i="105"/>
  <c r="C129" i="105"/>
  <c r="B128" i="105"/>
  <c r="B127" i="105"/>
  <c r="C128" i="105"/>
  <c r="B129" i="105"/>
  <c r="B130" i="105"/>
  <c r="B131" i="105"/>
  <c r="C131" i="105"/>
  <c r="C130" i="105"/>
  <c r="B132" i="105"/>
  <c r="C132" i="105"/>
  <c r="C133" i="105"/>
  <c r="C134" i="105"/>
  <c r="B133" i="105"/>
  <c r="B134" i="105"/>
  <c r="B136" i="105"/>
  <c r="B135" i="105"/>
  <c r="B137" i="105"/>
  <c r="C136" i="105"/>
  <c r="C137" i="105"/>
  <c r="C135" i="105"/>
  <c r="B139" i="105"/>
  <c r="C138" i="105"/>
  <c r="B138" i="105"/>
  <c r="B140" i="105"/>
  <c r="C141" i="105"/>
  <c r="C140" i="105"/>
  <c r="C139" i="105"/>
  <c r="B141" i="105"/>
  <c r="B142" i="105"/>
  <c r="C142" i="105"/>
  <c r="C144" i="105"/>
  <c r="B143" i="105"/>
  <c r="B144" i="105"/>
  <c r="C143" i="105"/>
  <c r="C145" i="105"/>
  <c r="C147" i="105"/>
  <c r="B146" i="105"/>
  <c r="B145" i="105"/>
  <c r="C146" i="105"/>
  <c r="B147" i="105"/>
  <c r="C148" i="105"/>
  <c r="B148" i="105"/>
  <c r="B149" i="105"/>
  <c r="C149" i="105"/>
  <c r="B150" i="105"/>
  <c r="C150" i="105"/>
  <c r="B151" i="105"/>
  <c r="C153" i="105"/>
  <c r="B152" i="105"/>
  <c r="C151" i="105"/>
  <c r="C152" i="105"/>
  <c r="B153" i="105"/>
  <c r="C154" i="105"/>
  <c r="B154" i="105"/>
  <c r="C155" i="105"/>
  <c r="B155" i="105"/>
  <c r="C156" i="105"/>
  <c r="B156" i="105"/>
  <c r="B158" i="105"/>
  <c r="C157" i="105"/>
  <c r="B157" i="105"/>
  <c r="B159" i="105"/>
  <c r="C158" i="105"/>
  <c r="C159" i="105"/>
  <c r="B160" i="105"/>
  <c r="C160" i="105"/>
  <c r="C162" i="105"/>
  <c r="C161" i="105"/>
  <c r="B163" i="105"/>
  <c r="B161" i="105"/>
  <c r="B162" i="105"/>
  <c r="C163" i="105"/>
  <c r="B164" i="105"/>
  <c r="B165" i="105"/>
  <c r="C165" i="105"/>
  <c r="C164" i="105"/>
  <c r="B168" i="105"/>
  <c r="B167" i="105"/>
  <c r="C166" i="105"/>
  <c r="C168" i="105"/>
  <c r="C169" i="105"/>
  <c r="B166" i="105"/>
  <c r="C174" i="105"/>
  <c r="C172" i="105"/>
  <c r="B172" i="105"/>
  <c r="C171" i="105"/>
  <c r="C173" i="105"/>
  <c r="B173" i="105"/>
  <c r="B174" i="105"/>
  <c r="B170" i="105"/>
  <c r="B171" i="105"/>
  <c r="C167" i="105"/>
  <c r="C175" i="105"/>
  <c r="B175" i="105"/>
  <c r="A176" i="105"/>
  <c r="D176" i="105" s="1"/>
  <c r="G175" i="105"/>
  <c r="F175" i="105"/>
  <c r="H166" i="95"/>
  <c r="F167" i="95"/>
  <c r="G167" i="95"/>
  <c r="A168" i="95"/>
  <c r="H175" i="105" l="1"/>
  <c r="C176" i="105"/>
  <c r="B176" i="105"/>
  <c r="A177" i="105"/>
  <c r="D177" i="105" s="1"/>
  <c r="G176" i="105"/>
  <c r="F176" i="105"/>
  <c r="H167" i="95"/>
  <c r="F168" i="95"/>
  <c r="A169" i="95"/>
  <c r="G168" i="95"/>
  <c r="H176" i="105" l="1"/>
  <c r="C177" i="105"/>
  <c r="B177" i="105"/>
  <c r="A178" i="105"/>
  <c r="D178" i="105" s="1"/>
  <c r="G177" i="105"/>
  <c r="F177" i="105"/>
  <c r="H168" i="95"/>
  <c r="A170" i="95"/>
  <c r="F169" i="95"/>
  <c r="G169" i="95"/>
  <c r="H177" i="105" l="1"/>
  <c r="C178" i="105"/>
  <c r="B178" i="105"/>
  <c r="A179" i="105"/>
  <c r="D179" i="105" s="1"/>
  <c r="G178" i="105"/>
  <c r="F178" i="105"/>
  <c r="H169" i="95"/>
  <c r="G170" i="95"/>
  <c r="F170" i="95"/>
  <c r="A171" i="95"/>
  <c r="H178" i="105" l="1"/>
  <c r="C179" i="105"/>
  <c r="B179" i="105"/>
  <c r="A180" i="105"/>
  <c r="D180" i="105" s="1"/>
  <c r="G179" i="105"/>
  <c r="F179" i="105"/>
  <c r="H170" i="95"/>
  <c r="G171" i="95"/>
  <c r="A172" i="95"/>
  <c r="F171" i="95"/>
  <c r="H179" i="105" l="1"/>
  <c r="C180" i="105"/>
  <c r="B180" i="105"/>
  <c r="A181" i="105"/>
  <c r="D181" i="105" s="1"/>
  <c r="G180" i="105"/>
  <c r="F180" i="105"/>
  <c r="H171" i="95"/>
  <c r="G172" i="95"/>
  <c r="F172" i="95"/>
  <c r="A173" i="95"/>
  <c r="H180" i="105" l="1"/>
  <c r="C181" i="105"/>
  <c r="B181" i="105"/>
  <c r="A182" i="105"/>
  <c r="D182" i="105" s="1"/>
  <c r="G181" i="105"/>
  <c r="F181" i="105"/>
  <c r="H172" i="95"/>
  <c r="F173" i="95"/>
  <c r="A174" i="95"/>
  <c r="G173" i="95"/>
  <c r="H181" i="105" l="1"/>
  <c r="C182" i="105"/>
  <c r="E182" i="105" s="1"/>
  <c r="B182" i="105"/>
  <c r="E167" i="105"/>
  <c r="E164" i="105"/>
  <c r="E156" i="105"/>
  <c r="E143" i="105"/>
  <c r="E132" i="105"/>
  <c r="E116" i="105"/>
  <c r="E161" i="105"/>
  <c r="E160" i="105"/>
  <c r="E144" i="105"/>
  <c r="E141" i="105"/>
  <c r="E133" i="105"/>
  <c r="E128" i="105"/>
  <c r="E125" i="105"/>
  <c r="E39" i="105"/>
  <c r="E104" i="105"/>
  <c r="E108" i="105"/>
  <c r="E111" i="105"/>
  <c r="E181" i="105"/>
  <c r="E6" i="105"/>
  <c r="E8" i="105"/>
  <c r="E34" i="105"/>
  <c r="E46" i="105"/>
  <c r="E64" i="105"/>
  <c r="E82" i="105"/>
  <c r="E91" i="105"/>
  <c r="E95" i="105"/>
  <c r="E103" i="105"/>
  <c r="E112" i="105"/>
  <c r="E4" i="105"/>
  <c r="E12" i="105"/>
  <c r="E17" i="105"/>
  <c r="E20" i="105"/>
  <c r="E23" i="105"/>
  <c r="E29" i="105"/>
  <c r="E48" i="105"/>
  <c r="E51" i="105"/>
  <c r="E62" i="105"/>
  <c r="E81" i="105"/>
  <c r="E86" i="105"/>
  <c r="E96" i="105"/>
  <c r="E110" i="105"/>
  <c r="E176" i="105"/>
  <c r="E3" i="105"/>
  <c r="E22" i="105"/>
  <c r="E25" i="105"/>
  <c r="E28" i="105"/>
  <c r="E31" i="105"/>
  <c r="E32" i="105"/>
  <c r="E35" i="105"/>
  <c r="E36" i="105"/>
  <c r="E38" i="105"/>
  <c r="E56" i="105"/>
  <c r="E60" i="105"/>
  <c r="E61" i="105"/>
  <c r="E70" i="105"/>
  <c r="E71" i="105"/>
  <c r="E72" i="105"/>
  <c r="E83" i="105"/>
  <c r="E94" i="105"/>
  <c r="E101" i="105"/>
  <c r="E175" i="105"/>
  <c r="E173" i="105"/>
  <c r="E165" i="105"/>
  <c r="E162" i="105"/>
  <c r="E151" i="105"/>
  <c r="E150" i="105"/>
  <c r="E145" i="105"/>
  <c r="E140" i="105"/>
  <c r="E136" i="105"/>
  <c r="E131" i="105"/>
  <c r="E129" i="105"/>
  <c r="E127" i="105"/>
  <c r="E118" i="105"/>
  <c r="E113" i="105"/>
  <c r="A183" i="105"/>
  <c r="D183" i="105" s="1"/>
  <c r="G182" i="105"/>
  <c r="F182" i="105"/>
  <c r="B119" i="95"/>
  <c r="C23" i="95"/>
  <c r="B165" i="95"/>
  <c r="B174" i="95"/>
  <c r="H173" i="95"/>
  <c r="B3" i="95"/>
  <c r="D64" i="95"/>
  <c r="D133" i="95"/>
  <c r="D58" i="95"/>
  <c r="D120" i="95"/>
  <c r="D51" i="95"/>
  <c r="C171" i="95"/>
  <c r="D152" i="95"/>
  <c r="D61" i="95"/>
  <c r="C41" i="95"/>
  <c r="C4" i="95"/>
  <c r="D38" i="95"/>
  <c r="C170" i="95"/>
  <c r="D107" i="95"/>
  <c r="C62" i="95"/>
  <c r="C29" i="95"/>
  <c r="D106" i="95"/>
  <c r="C67" i="95"/>
  <c r="C92" i="95"/>
  <c r="C104" i="95"/>
  <c r="D90" i="95"/>
  <c r="D19" i="95"/>
  <c r="C43" i="95"/>
  <c r="D66" i="95"/>
  <c r="D174" i="95"/>
  <c r="C93" i="95"/>
  <c r="C63" i="95"/>
  <c r="D5" i="95"/>
  <c r="D42" i="95"/>
  <c r="C68" i="95"/>
  <c r="D73" i="95"/>
  <c r="D137" i="95"/>
  <c r="D93" i="95"/>
  <c r="C20" i="95"/>
  <c r="C155" i="95"/>
  <c r="D27" i="95"/>
  <c r="D98" i="95"/>
  <c r="D116" i="95"/>
  <c r="C88" i="95"/>
  <c r="D110" i="95"/>
  <c r="C162" i="95"/>
  <c r="D3" i="95"/>
  <c r="C26" i="95"/>
  <c r="C153" i="95"/>
  <c r="D89" i="95"/>
  <c r="D113" i="95"/>
  <c r="D15" i="95"/>
  <c r="C86" i="95"/>
  <c r="D84" i="95"/>
  <c r="D111" i="95"/>
  <c r="D148" i="95"/>
  <c r="D172" i="95"/>
  <c r="C152" i="95"/>
  <c r="C12" i="95"/>
  <c r="C106" i="95"/>
  <c r="D128" i="95"/>
  <c r="C36" i="95"/>
  <c r="D13" i="95"/>
  <c r="D75" i="95"/>
  <c r="C3" i="95"/>
  <c r="C28" i="95"/>
  <c r="C89" i="95"/>
  <c r="D59" i="95"/>
  <c r="D68" i="95"/>
  <c r="C151" i="95"/>
  <c r="C33" i="95"/>
  <c r="C164" i="95"/>
  <c r="C31" i="95"/>
  <c r="B173" i="95"/>
  <c r="C19" i="95"/>
  <c r="E19" i="95" s="1"/>
  <c r="C18" i="95"/>
  <c r="D12" i="95"/>
  <c r="C97" i="95"/>
  <c r="D108" i="95"/>
  <c r="D114" i="95"/>
  <c r="C53" i="95"/>
  <c r="C13" i="95"/>
  <c r="D10" i="95"/>
  <c r="C39" i="95"/>
  <c r="C115" i="95"/>
  <c r="D145" i="95"/>
  <c r="D151" i="95"/>
  <c r="D135" i="95"/>
  <c r="C34" i="95"/>
  <c r="C101" i="95"/>
  <c r="C79" i="95"/>
  <c r="D32" i="95"/>
  <c r="D82" i="95"/>
  <c r="D170" i="95"/>
  <c r="C59" i="95"/>
  <c r="D78" i="95"/>
  <c r="D119" i="95"/>
  <c r="C40" i="95"/>
  <c r="D52" i="95"/>
  <c r="C25" i="95"/>
  <c r="D86" i="95"/>
  <c r="C75" i="95"/>
  <c r="D62" i="95"/>
  <c r="D163" i="95"/>
  <c r="D157" i="95"/>
  <c r="C169" i="95"/>
  <c r="C172" i="95"/>
  <c r="B167" i="95"/>
  <c r="B170" i="95"/>
  <c r="C94" i="95"/>
  <c r="C99" i="95"/>
  <c r="D34" i="95"/>
  <c r="D31" i="95"/>
  <c r="D43" i="95"/>
  <c r="C45" i="95"/>
  <c r="C114" i="95"/>
  <c r="E114" i="95" s="1"/>
  <c r="D47" i="95"/>
  <c r="D127" i="95"/>
  <c r="C168" i="95"/>
  <c r="D83" i="95"/>
  <c r="C109" i="95"/>
  <c r="C55" i="95"/>
  <c r="D101" i="95"/>
  <c r="D45" i="95"/>
  <c r="C70" i="95"/>
  <c r="C157" i="95"/>
  <c r="C61" i="95"/>
  <c r="C51" i="95"/>
  <c r="C159" i="95"/>
  <c r="D92" i="95"/>
  <c r="C87" i="95"/>
  <c r="D167" i="95"/>
  <c r="D50" i="95"/>
  <c r="D63" i="95"/>
  <c r="D100" i="95"/>
  <c r="C15" i="95"/>
  <c r="C37" i="95"/>
  <c r="C27" i="95"/>
  <c r="C173" i="95"/>
  <c r="C154" i="95"/>
  <c r="D7" i="95"/>
  <c r="C150" i="95"/>
  <c r="D166" i="95"/>
  <c r="C2" i="95"/>
  <c r="C85" i="95"/>
  <c r="D141" i="95"/>
  <c r="C58" i="95"/>
  <c r="D149" i="95"/>
  <c r="D70" i="95"/>
  <c r="C57" i="95"/>
  <c r="C46" i="95"/>
  <c r="C73" i="95"/>
  <c r="C5" i="95"/>
  <c r="E5" i="95" s="1"/>
  <c r="C107" i="95"/>
  <c r="D71" i="95"/>
  <c r="C50" i="95"/>
  <c r="C98" i="95"/>
  <c r="C84" i="95"/>
  <c r="C32" i="95"/>
  <c r="D44" i="95"/>
  <c r="C91" i="95"/>
  <c r="C111" i="95"/>
  <c r="D169" i="95"/>
  <c r="D115" i="95"/>
  <c r="C118" i="95"/>
  <c r="C66" i="95"/>
  <c r="D109" i="95"/>
  <c r="C71" i="95"/>
  <c r="C96" i="95"/>
  <c r="D17" i="95"/>
  <c r="D123" i="95"/>
  <c r="C116" i="95"/>
  <c r="D124" i="95"/>
  <c r="D87" i="95"/>
  <c r="D40" i="95"/>
  <c r="D122" i="95"/>
  <c r="D117" i="95"/>
  <c r="C78" i="95"/>
  <c r="D154" i="95"/>
  <c r="D35" i="95"/>
  <c r="C105" i="95"/>
  <c r="D77" i="95"/>
  <c r="D158" i="95"/>
  <c r="D95" i="95"/>
  <c r="C8" i="95"/>
  <c r="C160" i="95"/>
  <c r="D103" i="95"/>
  <c r="C161" i="95"/>
  <c r="D171" i="95"/>
  <c r="C149" i="95"/>
  <c r="D11" i="95"/>
  <c r="D22" i="95"/>
  <c r="C119" i="95"/>
  <c r="C112" i="95"/>
  <c r="D155" i="95"/>
  <c r="D131" i="95"/>
  <c r="C38" i="95"/>
  <c r="D41" i="95"/>
  <c r="D2" i="95"/>
  <c r="C76" i="95"/>
  <c r="D159" i="95"/>
  <c r="D69" i="95"/>
  <c r="D143" i="95"/>
  <c r="D125" i="95"/>
  <c r="D147" i="95"/>
  <c r="C77" i="95"/>
  <c r="D39" i="95"/>
  <c r="D37" i="95"/>
  <c r="D126" i="95"/>
  <c r="C69" i="95"/>
  <c r="D102" i="95"/>
  <c r="D129" i="95"/>
  <c r="C24" i="95"/>
  <c r="D144" i="95"/>
  <c r="D173" i="95"/>
  <c r="C9" i="95"/>
  <c r="D36" i="95"/>
  <c r="D168" i="95"/>
  <c r="C113" i="95"/>
  <c r="D6" i="95"/>
  <c r="C44" i="95"/>
  <c r="C7" i="95"/>
  <c r="D88" i="95"/>
  <c r="D25" i="95"/>
  <c r="C117" i="95"/>
  <c r="E117" i="95" s="1"/>
  <c r="D85" i="95"/>
  <c r="D99" i="95"/>
  <c r="C54" i="95"/>
  <c r="C6" i="95"/>
  <c r="D94" i="95"/>
  <c r="D96" i="95"/>
  <c r="D30" i="95"/>
  <c r="D164" i="95"/>
  <c r="D14" i="95"/>
  <c r="C48" i="95"/>
  <c r="D104" i="95"/>
  <c r="C80" i="95"/>
  <c r="D21" i="95"/>
  <c r="D67" i="95"/>
  <c r="D160" i="95"/>
  <c r="C72" i="95"/>
  <c r="D121" i="95"/>
  <c r="C110" i="95"/>
  <c r="D46" i="95"/>
  <c r="D139" i="95"/>
  <c r="C166" i="95"/>
  <c r="D105" i="95"/>
  <c r="C65" i="95"/>
  <c r="B9" i="95"/>
  <c r="B13" i="95"/>
  <c r="B16" i="95"/>
  <c r="B21" i="95"/>
  <c r="B26" i="95"/>
  <c r="B30" i="95"/>
  <c r="B33" i="95"/>
  <c r="B37" i="95"/>
  <c r="B41" i="95"/>
  <c r="B44" i="95"/>
  <c r="B49" i="95"/>
  <c r="B53" i="95"/>
  <c r="B58" i="95"/>
  <c r="B60" i="95"/>
  <c r="B65" i="95"/>
  <c r="B69" i="95"/>
  <c r="B72" i="95"/>
  <c r="B76" i="95"/>
  <c r="B83" i="95"/>
  <c r="D60" i="95"/>
  <c r="C49" i="95"/>
  <c r="D162" i="95"/>
  <c r="C165" i="95"/>
  <c r="D48" i="95"/>
  <c r="D79" i="95"/>
  <c r="D55" i="95"/>
  <c r="D49" i="95"/>
  <c r="D29" i="95"/>
  <c r="D112" i="95"/>
  <c r="D91" i="95"/>
  <c r="D33" i="95"/>
  <c r="C163" i="95"/>
  <c r="E163" i="95" s="1"/>
  <c r="D26" i="95"/>
  <c r="D156" i="95"/>
  <c r="D132" i="95"/>
  <c r="C64" i="95"/>
  <c r="E64" i="95" s="1"/>
  <c r="C52" i="95"/>
  <c r="D142" i="95"/>
  <c r="C100" i="95"/>
  <c r="D130" i="95"/>
  <c r="D23" i="95"/>
  <c r="D28" i="95"/>
  <c r="B5" i="95"/>
  <c r="D81" i="95"/>
  <c r="D138" i="95"/>
  <c r="B10" i="95"/>
  <c r="B15" i="95"/>
  <c r="B18" i="95"/>
  <c r="B23" i="95"/>
  <c r="B25" i="95"/>
  <c r="C82" i="95"/>
  <c r="C14" i="95"/>
  <c r="D53" i="95"/>
  <c r="C35" i="95"/>
  <c r="C158" i="95"/>
  <c r="D150" i="95"/>
  <c r="C167" i="95"/>
  <c r="C42" i="95"/>
  <c r="E42" i="95" s="1"/>
  <c r="D56" i="95"/>
  <c r="D57" i="95"/>
  <c r="D74" i="95"/>
  <c r="D4" i="95"/>
  <c r="C60" i="95"/>
  <c r="D153" i="95"/>
  <c r="C30" i="95"/>
  <c r="D76" i="95"/>
  <c r="C21" i="95"/>
  <c r="C17" i="95"/>
  <c r="C83" i="95"/>
  <c r="D97" i="95"/>
  <c r="D140" i="95"/>
  <c r="C81" i="95"/>
  <c r="D146" i="95"/>
  <c r="D54" i="95"/>
  <c r="C95" i="95"/>
  <c r="D134" i="95"/>
  <c r="B4" i="95"/>
  <c r="D18" i="95"/>
  <c r="D8" i="95"/>
  <c r="B7" i="95"/>
  <c r="B12" i="95"/>
  <c r="C74" i="95"/>
  <c r="B2" i="95"/>
  <c r="C156" i="95"/>
  <c r="C56" i="95"/>
  <c r="D72" i="95"/>
  <c r="D20" i="95"/>
  <c r="D80" i="95"/>
  <c r="D161" i="95"/>
  <c r="C90" i="95"/>
  <c r="E90" i="95" s="1"/>
  <c r="C11" i="95"/>
  <c r="D24" i="95"/>
  <c r="C16" i="95"/>
  <c r="C174" i="95"/>
  <c r="E174" i="95" s="1"/>
  <c r="D65" i="95"/>
  <c r="C108" i="95"/>
  <c r="D136" i="95"/>
  <c r="C47" i="95"/>
  <c r="C10" i="95"/>
  <c r="E10" i="95" s="1"/>
  <c r="D118" i="95"/>
  <c r="C102" i="95"/>
  <c r="D165" i="95"/>
  <c r="C103" i="95"/>
  <c r="E103" i="95" s="1"/>
  <c r="D16" i="95"/>
  <c r="D9" i="95"/>
  <c r="B6" i="95"/>
  <c r="B8" i="95"/>
  <c r="B172" i="95"/>
  <c r="B166" i="95"/>
  <c r="B162" i="95"/>
  <c r="B156" i="95"/>
  <c r="B154" i="95"/>
  <c r="B149" i="95"/>
  <c r="B116" i="95"/>
  <c r="B111" i="95"/>
  <c r="B108" i="95"/>
  <c r="B103" i="95"/>
  <c r="B100" i="95"/>
  <c r="B96" i="95"/>
  <c r="B91" i="95"/>
  <c r="B88" i="95"/>
  <c r="B84" i="95"/>
  <c r="B80" i="95"/>
  <c r="B75" i="95"/>
  <c r="B67" i="95"/>
  <c r="B64" i="95"/>
  <c r="B57" i="95"/>
  <c r="B52" i="95"/>
  <c r="B47" i="95"/>
  <c r="B43" i="95"/>
  <c r="B34" i="95"/>
  <c r="B32" i="95"/>
  <c r="B24" i="95"/>
  <c r="B17" i="95"/>
  <c r="B164" i="95"/>
  <c r="B161" i="95"/>
  <c r="B157" i="95"/>
  <c r="B153" i="95"/>
  <c r="B151" i="95"/>
  <c r="B120" i="95"/>
  <c r="B115" i="95"/>
  <c r="B112" i="95"/>
  <c r="B106" i="95"/>
  <c r="B105" i="95"/>
  <c r="B99" i="95"/>
  <c r="B94" i="95"/>
  <c r="B92" i="95"/>
  <c r="B86" i="95"/>
  <c r="B82" i="95"/>
  <c r="B77" i="95"/>
  <c r="B73" i="95"/>
  <c r="B66" i="95"/>
  <c r="B62" i="95"/>
  <c r="B55" i="95"/>
  <c r="B51" i="95"/>
  <c r="B45" i="95"/>
  <c r="B39" i="95"/>
  <c r="B36" i="95"/>
  <c r="B29" i="95"/>
  <c r="B22" i="95"/>
  <c r="B14" i="95"/>
  <c r="C22" i="95"/>
  <c r="B168" i="95"/>
  <c r="B160" i="95"/>
  <c r="B158" i="95"/>
  <c r="B152" i="95"/>
  <c r="B118" i="95"/>
  <c r="B113" i="95"/>
  <c r="B110" i="95"/>
  <c r="B107" i="95"/>
  <c r="B101" i="95"/>
  <c r="B97" i="95"/>
  <c r="B93" i="95"/>
  <c r="B89" i="95"/>
  <c r="B87" i="95"/>
  <c r="B81" i="95"/>
  <c r="B78" i="95"/>
  <c r="B71" i="95"/>
  <c r="B68" i="95"/>
  <c r="B59" i="95"/>
  <c r="B56" i="95"/>
  <c r="B50" i="95"/>
  <c r="B46" i="95"/>
  <c r="B38" i="95"/>
  <c r="B35" i="95"/>
  <c r="B28" i="95"/>
  <c r="B20" i="95"/>
  <c r="B11" i="95"/>
  <c r="B169" i="95"/>
  <c r="B163" i="95"/>
  <c r="B159" i="95"/>
  <c r="B155" i="95"/>
  <c r="B150" i="95"/>
  <c r="B117" i="95"/>
  <c r="B114" i="95"/>
  <c r="B109" i="95"/>
  <c r="B104" i="95"/>
  <c r="B102" i="95"/>
  <c r="B98" i="95"/>
  <c r="B95" i="95"/>
  <c r="B90" i="95"/>
  <c r="B85" i="95"/>
  <c r="B79" i="95"/>
  <c r="B74" i="95"/>
  <c r="B70" i="95"/>
  <c r="B63" i="95"/>
  <c r="B61" i="95"/>
  <c r="B54" i="95"/>
  <c r="B48" i="95"/>
  <c r="B42" i="95"/>
  <c r="B40" i="95"/>
  <c r="B31" i="95"/>
  <c r="B27" i="95"/>
  <c r="B19" i="95"/>
  <c r="B171" i="95"/>
  <c r="C121" i="95"/>
  <c r="C120" i="95"/>
  <c r="G174" i="95"/>
  <c r="F174" i="95"/>
  <c r="A175" i="95"/>
  <c r="E107" i="95" l="1"/>
  <c r="E52" i="95"/>
  <c r="E51" i="95"/>
  <c r="E95" i="95"/>
  <c r="E32" i="95"/>
  <c r="E59" i="95"/>
  <c r="E78" i="95"/>
  <c r="E83" i="95"/>
  <c r="E167" i="95"/>
  <c r="E23" i="95"/>
  <c r="H182" i="105"/>
  <c r="C183" i="105"/>
  <c r="B183" i="105"/>
  <c r="E155" i="105"/>
  <c r="E106" i="105"/>
  <c r="E52" i="105"/>
  <c r="E41" i="105"/>
  <c r="E7" i="105"/>
  <c r="E180" i="105"/>
  <c r="E98" i="105"/>
  <c r="E76" i="105"/>
  <c r="E57" i="105"/>
  <c r="E50" i="105"/>
  <c r="E33" i="105"/>
  <c r="E9" i="105"/>
  <c r="E97" i="105"/>
  <c r="E92" i="105"/>
  <c r="E66" i="105"/>
  <c r="E55" i="105"/>
  <c r="E47" i="105"/>
  <c r="E13" i="105"/>
  <c r="E10" i="105"/>
  <c r="E148" i="105"/>
  <c r="E169" i="105"/>
  <c r="E134" i="105"/>
  <c r="E178" i="105"/>
  <c r="E115" i="105"/>
  <c r="E120" i="105"/>
  <c r="E142" i="105"/>
  <c r="E147" i="105"/>
  <c r="E152" i="105"/>
  <c r="E158" i="105"/>
  <c r="E168" i="105"/>
  <c r="E174" i="105"/>
  <c r="E11" i="105"/>
  <c r="E109" i="105"/>
  <c r="E89" i="105"/>
  <c r="E18" i="105"/>
  <c r="E59" i="105"/>
  <c r="E42" i="105"/>
  <c r="E27" i="105"/>
  <c r="E16" i="105"/>
  <c r="E107" i="105"/>
  <c r="E85" i="105"/>
  <c r="E75" i="105"/>
  <c r="E69" i="105"/>
  <c r="E49" i="105"/>
  <c r="E44" i="105"/>
  <c r="E21" i="105"/>
  <c r="E15" i="105"/>
  <c r="E117" i="105"/>
  <c r="E170" i="105"/>
  <c r="E177" i="105"/>
  <c r="E119" i="105"/>
  <c r="E124" i="105"/>
  <c r="E172" i="105"/>
  <c r="E122" i="105"/>
  <c r="E138" i="105"/>
  <c r="E149" i="105"/>
  <c r="E154" i="105"/>
  <c r="E159" i="105"/>
  <c r="E171" i="105"/>
  <c r="E100" i="105"/>
  <c r="E90" i="105"/>
  <c r="E79" i="105"/>
  <c r="E63" i="105"/>
  <c r="E54" i="105"/>
  <c r="E26" i="105"/>
  <c r="E105" i="105"/>
  <c r="E84" i="105"/>
  <c r="E80" i="105"/>
  <c r="E74" i="105"/>
  <c r="E68" i="105"/>
  <c r="E53" i="105"/>
  <c r="E37" i="105"/>
  <c r="E14" i="105"/>
  <c r="E157" i="105"/>
  <c r="E166" i="105"/>
  <c r="E179" i="105"/>
  <c r="E123" i="105"/>
  <c r="E139" i="105"/>
  <c r="A184" i="105"/>
  <c r="D184" i="105" s="1"/>
  <c r="G183" i="105"/>
  <c r="H183" i="105" s="1"/>
  <c r="F183" i="105"/>
  <c r="E126" i="105"/>
  <c r="E102" i="105"/>
  <c r="E65" i="105"/>
  <c r="E5" i="105"/>
  <c r="E88" i="105"/>
  <c r="E78" i="105"/>
  <c r="E73" i="105"/>
  <c r="E45" i="105"/>
  <c r="E43" i="105"/>
  <c r="E30" i="105"/>
  <c r="E2" i="105"/>
  <c r="E99" i="105"/>
  <c r="E93" i="105"/>
  <c r="E87" i="105"/>
  <c r="E77" i="105"/>
  <c r="E67" i="105"/>
  <c r="E58" i="105"/>
  <c r="E40" i="105"/>
  <c r="E24" i="105"/>
  <c r="E19" i="105"/>
  <c r="E121" i="105"/>
  <c r="E137" i="105"/>
  <c r="E153" i="105"/>
  <c r="E114" i="105"/>
  <c r="E130" i="105"/>
  <c r="E135" i="105"/>
  <c r="E146" i="105"/>
  <c r="E163" i="105"/>
  <c r="E152" i="95"/>
  <c r="E108" i="95"/>
  <c r="E149" i="95"/>
  <c r="E11" i="95"/>
  <c r="E47" i="95"/>
  <c r="E27" i="95"/>
  <c r="E110" i="95"/>
  <c r="E172" i="95"/>
  <c r="E13" i="95"/>
  <c r="E157" i="95"/>
  <c r="E56" i="95"/>
  <c r="E98" i="95"/>
  <c r="E69" i="95"/>
  <c r="E77" i="95"/>
  <c r="E120" i="95"/>
  <c r="E50" i="95"/>
  <c r="E89" i="95"/>
  <c r="E30" i="95"/>
  <c r="E102" i="95"/>
  <c r="E158" i="95"/>
  <c r="E82" i="95"/>
  <c r="E7" i="95"/>
  <c r="E73" i="95"/>
  <c r="E44" i="95"/>
  <c r="E38" i="95"/>
  <c r="E119" i="95"/>
  <c r="E84" i="95"/>
  <c r="E58" i="95"/>
  <c r="E21" i="95"/>
  <c r="E14" i="95"/>
  <c r="E113" i="95"/>
  <c r="E116" i="95"/>
  <c r="E22" i="95"/>
  <c r="E6" i="95"/>
  <c r="E121" i="95"/>
  <c r="E156" i="95"/>
  <c r="E35" i="95"/>
  <c r="E66" i="95"/>
  <c r="E111" i="95"/>
  <c r="E61" i="95"/>
  <c r="E106" i="95"/>
  <c r="E100" i="95"/>
  <c r="E15" i="95"/>
  <c r="E17" i="95"/>
  <c r="E166" i="95"/>
  <c r="E75" i="95"/>
  <c r="E74" i="95"/>
  <c r="E60" i="95"/>
  <c r="E71" i="95"/>
  <c r="E3" i="95"/>
  <c r="E81" i="95"/>
  <c r="E165" i="95"/>
  <c r="E48" i="95"/>
  <c r="E54" i="95"/>
  <c r="E24" i="95"/>
  <c r="E8" i="95"/>
  <c r="E105" i="95"/>
  <c r="E46" i="95"/>
  <c r="E173" i="95"/>
  <c r="E87" i="95"/>
  <c r="E168" i="95"/>
  <c r="E45" i="95"/>
  <c r="E99" i="95"/>
  <c r="E79" i="95"/>
  <c r="E33" i="95"/>
  <c r="E26" i="95"/>
  <c r="E88" i="95"/>
  <c r="E41" i="95"/>
  <c r="E76" i="95"/>
  <c r="E161" i="95"/>
  <c r="E96" i="95"/>
  <c r="E118" i="95"/>
  <c r="E91" i="95"/>
  <c r="E57" i="95"/>
  <c r="E150" i="95"/>
  <c r="E55" i="95"/>
  <c r="E94" i="95"/>
  <c r="E169" i="95"/>
  <c r="E40" i="95"/>
  <c r="E101" i="95"/>
  <c r="E97" i="95"/>
  <c r="E151" i="95"/>
  <c r="E12" i="95"/>
  <c r="E104" i="95"/>
  <c r="E170" i="95"/>
  <c r="E49" i="95"/>
  <c r="E72" i="95"/>
  <c r="E80" i="95"/>
  <c r="E85" i="95"/>
  <c r="E37" i="95"/>
  <c r="E159" i="95"/>
  <c r="E70" i="95"/>
  <c r="E109" i="95"/>
  <c r="E34" i="95"/>
  <c r="E115" i="95"/>
  <c r="E53" i="95"/>
  <c r="E31" i="95"/>
  <c r="E28" i="95"/>
  <c r="E36" i="95"/>
  <c r="E162" i="95"/>
  <c r="E155" i="95"/>
  <c r="E63" i="95"/>
  <c r="E43" i="95"/>
  <c r="E92" i="95"/>
  <c r="E29" i="95"/>
  <c r="E16" i="95"/>
  <c r="E65" i="95"/>
  <c r="E9" i="95"/>
  <c r="E112" i="95"/>
  <c r="E160" i="95"/>
  <c r="E2" i="95"/>
  <c r="E154" i="95"/>
  <c r="E25" i="95"/>
  <c r="E39" i="95"/>
  <c r="E18" i="95"/>
  <c r="E164" i="95"/>
  <c r="E86" i="95"/>
  <c r="E153" i="95"/>
  <c r="E20" i="95"/>
  <c r="E68" i="95"/>
  <c r="E93" i="95"/>
  <c r="E67" i="95"/>
  <c r="E62" i="95"/>
  <c r="E4" i="95"/>
  <c r="E171" i="95"/>
  <c r="H174" i="95"/>
  <c r="B175" i="95"/>
  <c r="C175" i="95"/>
  <c r="D175" i="95"/>
  <c r="A176" i="95"/>
  <c r="G175" i="95"/>
  <c r="F175" i="95"/>
  <c r="B121" i="95"/>
  <c r="C184" i="105" l="1"/>
  <c r="E184" i="105" s="1"/>
  <c r="B184" i="105"/>
  <c r="E183" i="105"/>
  <c r="A185" i="105"/>
  <c r="D185" i="105" s="1"/>
  <c r="G184" i="105"/>
  <c r="F184" i="105"/>
  <c r="H175" i="95"/>
  <c r="E175" i="95"/>
  <c r="B176" i="95"/>
  <c r="D176" i="95"/>
  <c r="C176" i="95"/>
  <c r="G176" i="95"/>
  <c r="H176" i="95" s="1"/>
  <c r="A177" i="95"/>
  <c r="F176" i="95"/>
  <c r="H184" i="105" l="1"/>
  <c r="C185" i="105"/>
  <c r="B185" i="105"/>
  <c r="A186" i="105"/>
  <c r="D186" i="105" s="1"/>
  <c r="G185" i="105"/>
  <c r="F185" i="105"/>
  <c r="C122" i="95"/>
  <c r="E122" i="95" s="1"/>
  <c r="C137" i="95"/>
  <c r="E137" i="95" s="1"/>
  <c r="E176" i="95"/>
  <c r="B177" i="95"/>
  <c r="D177" i="95"/>
  <c r="C177" i="95"/>
  <c r="A178" i="95"/>
  <c r="G177" i="95"/>
  <c r="F177" i="95"/>
  <c r="H185" i="105" l="1"/>
  <c r="C186" i="105"/>
  <c r="B186" i="105"/>
  <c r="E185" i="105"/>
  <c r="A187" i="105"/>
  <c r="D187" i="105" s="1"/>
  <c r="G186" i="105"/>
  <c r="F186" i="105"/>
  <c r="B122" i="95"/>
  <c r="B137" i="95"/>
  <c r="H177" i="95"/>
  <c r="E177" i="95"/>
  <c r="B178" i="95"/>
  <c r="D178" i="95"/>
  <c r="C178" i="95"/>
  <c r="A179" i="95"/>
  <c r="G178" i="95"/>
  <c r="F178" i="95"/>
  <c r="H186" i="105" l="1"/>
  <c r="C187" i="105"/>
  <c r="B187" i="105"/>
  <c r="E186" i="105"/>
  <c r="A188" i="105"/>
  <c r="D188" i="105" s="1"/>
  <c r="F187" i="105"/>
  <c r="G187" i="105"/>
  <c r="C123" i="95"/>
  <c r="E123" i="95" s="1"/>
  <c r="C138" i="95"/>
  <c r="E138" i="95" s="1"/>
  <c r="C139" i="95"/>
  <c r="E139" i="95" s="1"/>
  <c r="E178" i="95"/>
  <c r="H178" i="95"/>
  <c r="B179" i="95"/>
  <c r="C179" i="95"/>
  <c r="D179" i="95"/>
  <c r="G179" i="95"/>
  <c r="F179" i="95"/>
  <c r="A180" i="95"/>
  <c r="H187" i="105" l="1"/>
  <c r="E187" i="105"/>
  <c r="C188" i="105"/>
  <c r="E188" i="105" s="1"/>
  <c r="B188" i="105"/>
  <c r="A189" i="105"/>
  <c r="D189" i="105" s="1"/>
  <c r="G188" i="105"/>
  <c r="F188" i="105"/>
  <c r="B123" i="95"/>
  <c r="B138" i="95"/>
  <c r="E179" i="95"/>
  <c r="H179" i="95"/>
  <c r="B180" i="95"/>
  <c r="C180" i="95"/>
  <c r="D180" i="95"/>
  <c r="C140" i="95"/>
  <c r="E140" i="95" s="1"/>
  <c r="C124" i="95"/>
  <c r="E124" i="95" s="1"/>
  <c r="G180" i="95"/>
  <c r="F180" i="95"/>
  <c r="A181" i="95"/>
  <c r="H188" i="105" l="1"/>
  <c r="C189" i="105"/>
  <c r="B189" i="105"/>
  <c r="A190" i="105"/>
  <c r="D190" i="105" s="1"/>
  <c r="G189" i="105"/>
  <c r="F189" i="105"/>
  <c r="B124" i="95"/>
  <c r="B139" i="95"/>
  <c r="E180" i="95"/>
  <c r="H180" i="95"/>
  <c r="B181" i="95"/>
  <c r="D181" i="95"/>
  <c r="C181" i="95"/>
  <c r="C125" i="95"/>
  <c r="E125" i="95" s="1"/>
  <c r="A182" i="95"/>
  <c r="F181" i="95"/>
  <c r="G181" i="95"/>
  <c r="C141" i="95"/>
  <c r="E141" i="95" s="1"/>
  <c r="H189" i="105" l="1"/>
  <c r="B190" i="105"/>
  <c r="C190" i="105"/>
  <c r="E189" i="105"/>
  <c r="A191" i="105"/>
  <c r="D191" i="105" s="1"/>
  <c r="G190" i="105"/>
  <c r="F190" i="105"/>
  <c r="B125" i="95"/>
  <c r="B140" i="95"/>
  <c r="E181" i="95"/>
  <c r="H181" i="95"/>
  <c r="B182" i="95"/>
  <c r="C182" i="95"/>
  <c r="D182" i="95"/>
  <c r="C126" i="95"/>
  <c r="E126" i="95" s="1"/>
  <c r="F182" i="95"/>
  <c r="G182" i="95"/>
  <c r="A183" i="95"/>
  <c r="C142" i="95"/>
  <c r="E142" i="95" s="1"/>
  <c r="H190" i="105" l="1"/>
  <c r="C191" i="105"/>
  <c r="B191" i="105"/>
  <c r="E190" i="105"/>
  <c r="A192" i="105"/>
  <c r="D192" i="105" s="1"/>
  <c r="G191" i="105"/>
  <c r="F191" i="105"/>
  <c r="B126" i="95"/>
  <c r="B141" i="95"/>
  <c r="E182" i="95"/>
  <c r="H182" i="95"/>
  <c r="B183" i="95"/>
  <c r="C183" i="95"/>
  <c r="D183" i="95"/>
  <c r="C127" i="95"/>
  <c r="E127" i="95" s="1"/>
  <c r="F183" i="95"/>
  <c r="A184" i="95"/>
  <c r="G183" i="95"/>
  <c r="H183" i="95" l="1"/>
  <c r="H191" i="105"/>
  <c r="C192" i="105"/>
  <c r="B192" i="105"/>
  <c r="E191" i="105"/>
  <c r="A193" i="105"/>
  <c r="D193" i="105" s="1"/>
  <c r="G192" i="105"/>
  <c r="F192" i="105"/>
  <c r="B127" i="95"/>
  <c r="B142" i="95"/>
  <c r="C128" i="95"/>
  <c r="E128" i="95" s="1"/>
  <c r="C143" i="95"/>
  <c r="E143" i="95" s="1"/>
  <c r="E183" i="95"/>
  <c r="B184" i="95"/>
  <c r="C184" i="95"/>
  <c r="D184" i="95"/>
  <c r="G184" i="95"/>
  <c r="F184" i="95"/>
  <c r="A185" i="95"/>
  <c r="H192" i="105" l="1"/>
  <c r="E192" i="105"/>
  <c r="C193" i="105"/>
  <c r="B193" i="105"/>
  <c r="A194" i="105"/>
  <c r="D194" i="105" s="1"/>
  <c r="G193" i="105"/>
  <c r="F193" i="105"/>
  <c r="C144" i="95"/>
  <c r="E144" i="95" s="1"/>
  <c r="B128" i="95"/>
  <c r="B143" i="95"/>
  <c r="H184" i="95"/>
  <c r="E184" i="95"/>
  <c r="B185" i="95"/>
  <c r="D185" i="95"/>
  <c r="C185" i="95"/>
  <c r="C129" i="95"/>
  <c r="E129" i="95" s="1"/>
  <c r="A186" i="95"/>
  <c r="G185" i="95"/>
  <c r="F185" i="95"/>
  <c r="H193" i="105" l="1"/>
  <c r="E193" i="105"/>
  <c r="B194" i="105"/>
  <c r="C194" i="105"/>
  <c r="A195" i="105"/>
  <c r="D195" i="105" s="1"/>
  <c r="G194" i="105"/>
  <c r="F194" i="105"/>
  <c r="B129" i="95"/>
  <c r="B144" i="95"/>
  <c r="C130" i="95"/>
  <c r="E130" i="95" s="1"/>
  <c r="C145" i="95"/>
  <c r="E145" i="95" s="1"/>
  <c r="E185" i="95"/>
  <c r="H185" i="95"/>
  <c r="B186" i="95"/>
  <c r="D186" i="95"/>
  <c r="C186" i="95"/>
  <c r="G186" i="95"/>
  <c r="F186" i="95"/>
  <c r="A187" i="95"/>
  <c r="H194" i="105" l="1"/>
  <c r="C195" i="105"/>
  <c r="E195" i="105" s="1"/>
  <c r="B195" i="105"/>
  <c r="E194" i="105"/>
  <c r="A196" i="105"/>
  <c r="D196" i="105" s="1"/>
  <c r="F195" i="105"/>
  <c r="G195" i="105"/>
  <c r="C134" i="95"/>
  <c r="E134" i="95" s="1"/>
  <c r="C146" i="95"/>
  <c r="E146" i="95" s="1"/>
  <c r="B130" i="95"/>
  <c r="B145" i="95"/>
  <c r="E186" i="95"/>
  <c r="H186" i="95"/>
  <c r="B187" i="95"/>
  <c r="C187" i="95"/>
  <c r="D187" i="95"/>
  <c r="C131" i="95"/>
  <c r="E131" i="95" s="1"/>
  <c r="F187" i="95"/>
  <c r="A188" i="95"/>
  <c r="G187" i="95"/>
  <c r="B146" i="95"/>
  <c r="H195" i="105" l="1"/>
  <c r="C196" i="105"/>
  <c r="B196" i="105"/>
  <c r="A197" i="105"/>
  <c r="D197" i="105" s="1"/>
  <c r="G196" i="105"/>
  <c r="F196" i="105"/>
  <c r="C135" i="95"/>
  <c r="E135" i="95" s="1"/>
  <c r="C147" i="95"/>
  <c r="E147" i="95" s="1"/>
  <c r="B131" i="95"/>
  <c r="B134" i="95"/>
  <c r="E187" i="95"/>
  <c r="H187" i="95"/>
  <c r="B188" i="95"/>
  <c r="D188" i="95"/>
  <c r="C188" i="95"/>
  <c r="C132" i="95"/>
  <c r="E132" i="95" s="1"/>
  <c r="G188" i="95"/>
  <c r="A189" i="95"/>
  <c r="F188" i="95"/>
  <c r="B147" i="95"/>
  <c r="H196" i="105" l="1"/>
  <c r="C197" i="105"/>
  <c r="B197" i="105"/>
  <c r="E196" i="105"/>
  <c r="A198" i="105"/>
  <c r="D198" i="105" s="1"/>
  <c r="G197" i="105"/>
  <c r="F197" i="105"/>
  <c r="C136" i="95"/>
  <c r="E136" i="95" s="1"/>
  <c r="C148" i="95"/>
  <c r="E148" i="95" s="1"/>
  <c r="B132" i="95"/>
  <c r="B135" i="95"/>
  <c r="E188" i="95"/>
  <c r="H188" i="95"/>
  <c r="B189" i="95"/>
  <c r="D189" i="95"/>
  <c r="C189" i="95"/>
  <c r="C133" i="95"/>
  <c r="E133" i="95" s="1"/>
  <c r="F189" i="95"/>
  <c r="A190" i="95"/>
  <c r="G189" i="95"/>
  <c r="B148" i="95"/>
  <c r="H197" i="105" l="1"/>
  <c r="E197" i="105"/>
  <c r="C198" i="105"/>
  <c r="E198" i="105" s="1"/>
  <c r="B198" i="105"/>
  <c r="A199" i="105"/>
  <c r="D199" i="105" s="1"/>
  <c r="G198" i="105"/>
  <c r="F198" i="105"/>
  <c r="H189" i="95"/>
  <c r="B133" i="95"/>
  <c r="B136" i="95"/>
  <c r="E189" i="95"/>
  <c r="B190" i="95"/>
  <c r="C190" i="95"/>
  <c r="D190" i="95"/>
  <c r="G190" i="95"/>
  <c r="F190" i="95"/>
  <c r="A191" i="95"/>
  <c r="H198" i="105" l="1"/>
  <c r="C199" i="105"/>
  <c r="B199" i="105"/>
  <c r="A200" i="105"/>
  <c r="D200" i="105" s="1"/>
  <c r="G199" i="105"/>
  <c r="F199" i="105"/>
  <c r="E190" i="95"/>
  <c r="H190" i="95"/>
  <c r="B191" i="95"/>
  <c r="C191" i="95"/>
  <c r="D191" i="95"/>
  <c r="F191" i="95"/>
  <c r="A192" i="95"/>
  <c r="G191" i="95"/>
  <c r="H199" i="105" l="1"/>
  <c r="E199" i="105"/>
  <c r="C200" i="105"/>
  <c r="E200" i="105" s="1"/>
  <c r="B200" i="105"/>
  <c r="A201" i="105"/>
  <c r="D201" i="105" s="1"/>
  <c r="G200" i="105"/>
  <c r="F200" i="105"/>
  <c r="E191" i="95"/>
  <c r="H191" i="95"/>
  <c r="B192" i="95"/>
  <c r="D192" i="95"/>
  <c r="C192" i="95"/>
  <c r="G192" i="95"/>
  <c r="F192" i="95"/>
  <c r="A193" i="95"/>
  <c r="H200" i="105" l="1"/>
  <c r="C201" i="105"/>
  <c r="B201" i="105"/>
  <c r="A202" i="105"/>
  <c r="D202" i="105" s="1"/>
  <c r="G201" i="105"/>
  <c r="F201" i="105"/>
  <c r="H192" i="95"/>
  <c r="E192" i="95"/>
  <c r="B193" i="95"/>
  <c r="C193" i="95"/>
  <c r="D193" i="95"/>
  <c r="A194" i="95"/>
  <c r="F193" i="95"/>
  <c r="G193" i="95"/>
  <c r="H201" i="105" l="1"/>
  <c r="E201" i="105"/>
  <c r="C202" i="105"/>
  <c r="E202" i="105" s="1"/>
  <c r="B202" i="105"/>
  <c r="A203" i="105"/>
  <c r="D203" i="105" s="1"/>
  <c r="G202" i="105"/>
  <c r="F202" i="105"/>
  <c r="E193" i="95"/>
  <c r="H193" i="95"/>
  <c r="B194" i="95"/>
  <c r="C194" i="95"/>
  <c r="D194" i="95"/>
  <c r="A195" i="95"/>
  <c r="G194" i="95"/>
  <c r="F194" i="95"/>
  <c r="H202" i="105" l="1"/>
  <c r="C203" i="105"/>
  <c r="B203" i="105"/>
  <c r="A204" i="105"/>
  <c r="D204" i="105" s="1"/>
  <c r="G203" i="105"/>
  <c r="F203" i="105"/>
  <c r="E194" i="95"/>
  <c r="H194" i="95"/>
  <c r="B195" i="95"/>
  <c r="C195" i="95"/>
  <c r="D195" i="95"/>
  <c r="G195" i="95"/>
  <c r="A196" i="95"/>
  <c r="F195" i="95"/>
  <c r="H203" i="105" l="1"/>
  <c r="E203" i="105"/>
  <c r="C204" i="105"/>
  <c r="B204" i="105"/>
  <c r="A205" i="105"/>
  <c r="D205" i="105" s="1"/>
  <c r="G204" i="105"/>
  <c r="F204" i="105"/>
  <c r="E195" i="95"/>
  <c r="H195" i="95"/>
  <c r="B196" i="95"/>
  <c r="D196" i="95"/>
  <c r="C196" i="95"/>
  <c r="F196" i="95"/>
  <c r="A197" i="95"/>
  <c r="G196" i="95"/>
  <c r="H204" i="105" l="1"/>
  <c r="C205" i="105"/>
  <c r="B205" i="105"/>
  <c r="E204" i="105"/>
  <c r="A206" i="105"/>
  <c r="D206" i="105" s="1"/>
  <c r="G205" i="105"/>
  <c r="F205" i="105"/>
  <c r="E196" i="95"/>
  <c r="H196" i="95"/>
  <c r="B197" i="95"/>
  <c r="C197" i="95"/>
  <c r="D197" i="95"/>
  <c r="F197" i="95"/>
  <c r="A198" i="95"/>
  <c r="G197" i="95"/>
  <c r="H205" i="105" l="1"/>
  <c r="E205" i="105"/>
  <c r="C206" i="105"/>
  <c r="B206" i="105"/>
  <c r="A207" i="105"/>
  <c r="D207" i="105" s="1"/>
  <c r="G206" i="105"/>
  <c r="F206" i="105"/>
  <c r="E197" i="95"/>
  <c r="H197" i="95"/>
  <c r="B198" i="95"/>
  <c r="D198" i="95"/>
  <c r="C198" i="95"/>
  <c r="A199" i="95"/>
  <c r="G198" i="95"/>
  <c r="F198" i="95"/>
  <c r="H206" i="105" l="1"/>
  <c r="C207" i="105"/>
  <c r="B207" i="105"/>
  <c r="E206" i="105"/>
  <c r="A208" i="105"/>
  <c r="D208" i="105" s="1"/>
  <c r="G207" i="105"/>
  <c r="F207" i="105"/>
  <c r="H198" i="95"/>
  <c r="E198" i="95"/>
  <c r="B199" i="95"/>
  <c r="C199" i="95"/>
  <c r="D199" i="95"/>
  <c r="A200" i="95"/>
  <c r="F199" i="95"/>
  <c r="G199" i="95"/>
  <c r="H207" i="105" l="1"/>
  <c r="C208" i="105"/>
  <c r="B208" i="105"/>
  <c r="A209" i="105"/>
  <c r="D209" i="105" s="1"/>
  <c r="G208" i="105"/>
  <c r="F208" i="105"/>
  <c r="E207" i="105"/>
  <c r="E199" i="95"/>
  <c r="H199" i="95"/>
  <c r="B200" i="95"/>
  <c r="C200" i="95"/>
  <c r="D200" i="95"/>
  <c r="G200" i="95"/>
  <c r="F200" i="95"/>
  <c r="A201" i="95"/>
  <c r="H208" i="105" l="1"/>
  <c r="E208" i="105"/>
  <c r="C209" i="105"/>
  <c r="B209" i="105"/>
  <c r="A210" i="105"/>
  <c r="D210" i="105" s="1"/>
  <c r="G209" i="105"/>
  <c r="F209" i="105"/>
  <c r="E200" i="95"/>
  <c r="H200" i="95"/>
  <c r="B201" i="95"/>
  <c r="D201" i="95"/>
  <c r="C201" i="95"/>
  <c r="F201" i="95"/>
  <c r="G201" i="95"/>
  <c r="A202" i="95"/>
  <c r="H209" i="105" l="1"/>
  <c r="E209" i="105"/>
  <c r="C210" i="105"/>
  <c r="B210" i="105"/>
  <c r="F210" i="105"/>
  <c r="A211" i="105"/>
  <c r="D211" i="105" s="1"/>
  <c r="G210" i="105"/>
  <c r="E201" i="95"/>
  <c r="H201" i="95"/>
  <c r="B202" i="95"/>
  <c r="C202" i="95"/>
  <c r="D202" i="95"/>
  <c r="F202" i="95"/>
  <c r="G202" i="95"/>
  <c r="A203" i="95"/>
  <c r="H210" i="105" l="1"/>
  <c r="C211" i="105"/>
  <c r="B211" i="105"/>
  <c r="E210" i="105"/>
  <c r="F211" i="105"/>
  <c r="A212" i="105"/>
  <c r="D212" i="105" s="1"/>
  <c r="G211" i="105"/>
  <c r="H202" i="95"/>
  <c r="E202" i="95"/>
  <c r="B203" i="95"/>
  <c r="C203" i="95"/>
  <c r="D203" i="95"/>
  <c r="A204" i="95"/>
  <c r="G203" i="95"/>
  <c r="F203" i="95"/>
  <c r="H211" i="105" l="1"/>
  <c r="C212" i="105"/>
  <c r="B212" i="105"/>
  <c r="E211" i="105"/>
  <c r="F212" i="105"/>
  <c r="A213" i="105"/>
  <c r="D213" i="105" s="1"/>
  <c r="G212" i="105"/>
  <c r="H203" i="95"/>
  <c r="E203" i="95"/>
  <c r="B204" i="95"/>
  <c r="C204" i="95"/>
  <c r="D204" i="95"/>
  <c r="G204" i="95"/>
  <c r="F204" i="95"/>
  <c r="A205" i="95"/>
  <c r="H212" i="105" l="1"/>
  <c r="C213" i="105"/>
  <c r="B213" i="105"/>
  <c r="F213" i="105"/>
  <c r="A214" i="105"/>
  <c r="D214" i="105" s="1"/>
  <c r="G213" i="105"/>
  <c r="H213" i="105" s="1"/>
  <c r="E212" i="105"/>
  <c r="E204" i="95"/>
  <c r="H204" i="95"/>
  <c r="B205" i="95"/>
  <c r="D205" i="95"/>
  <c r="C205" i="95"/>
  <c r="G205" i="95"/>
  <c r="F205" i="95"/>
  <c r="A206" i="95"/>
  <c r="C214" i="105" l="1"/>
  <c r="B214" i="105"/>
  <c r="E213" i="105"/>
  <c r="F214" i="105"/>
  <c r="A215" i="105"/>
  <c r="D215" i="105" s="1"/>
  <c r="G214" i="105"/>
  <c r="H214" i="105" s="1"/>
  <c r="H205" i="95"/>
  <c r="E205" i="95"/>
  <c r="B206" i="95"/>
  <c r="C206" i="95"/>
  <c r="D206" i="95"/>
  <c r="F206" i="95"/>
  <c r="G206" i="95"/>
  <c r="A207" i="95"/>
  <c r="E214" i="105" l="1"/>
  <c r="C215" i="105"/>
  <c r="B215" i="105"/>
  <c r="F215" i="105"/>
  <c r="A216" i="105"/>
  <c r="D216" i="105" s="1"/>
  <c r="G215" i="105"/>
  <c r="H215" i="105" s="1"/>
  <c r="H206" i="95"/>
  <c r="E206" i="95"/>
  <c r="B207" i="95"/>
  <c r="D207" i="95"/>
  <c r="C207" i="95"/>
  <c r="A208" i="95"/>
  <c r="F207" i="95"/>
  <c r="G207" i="95"/>
  <c r="H207" i="95" s="1"/>
  <c r="E215" i="105" l="1"/>
  <c r="C216" i="105"/>
  <c r="B216" i="105"/>
  <c r="F216" i="105"/>
  <c r="A217" i="105"/>
  <c r="D217" i="105" s="1"/>
  <c r="G216" i="105"/>
  <c r="H216" i="105" s="1"/>
  <c r="E207" i="95"/>
  <c r="B208" i="95"/>
  <c r="D208" i="95"/>
  <c r="C208" i="95"/>
  <c r="A209" i="95"/>
  <c r="F208" i="95"/>
  <c r="G208" i="95"/>
  <c r="C217" i="105" l="1"/>
  <c r="B217" i="105"/>
  <c r="F217" i="105"/>
  <c r="A218" i="105"/>
  <c r="D218" i="105" s="1"/>
  <c r="G217" i="105"/>
  <c r="H217" i="105" s="1"/>
  <c r="E216" i="105"/>
  <c r="E208" i="95"/>
  <c r="H208" i="95"/>
  <c r="B209" i="95"/>
  <c r="C209" i="95"/>
  <c r="D209" i="95"/>
  <c r="F209" i="95"/>
  <c r="A210" i="95"/>
  <c r="G209" i="95"/>
  <c r="C218" i="105" l="1"/>
  <c r="B218" i="105"/>
  <c r="E217" i="105"/>
  <c r="F218" i="105"/>
  <c r="A219" i="105"/>
  <c r="D219" i="105" s="1"/>
  <c r="G218" i="105"/>
  <c r="E209" i="95"/>
  <c r="H209" i="95"/>
  <c r="B210" i="95"/>
  <c r="D210" i="95"/>
  <c r="C210" i="95"/>
  <c r="F210" i="95"/>
  <c r="G210" i="95"/>
  <c r="A211" i="95"/>
  <c r="H218" i="105" l="1"/>
  <c r="C219" i="105"/>
  <c r="B219" i="105"/>
  <c r="E218" i="105"/>
  <c r="F219" i="105"/>
  <c r="A220" i="105"/>
  <c r="D220" i="105" s="1"/>
  <c r="G219" i="105"/>
  <c r="H219" i="105" s="1"/>
  <c r="H210" i="95"/>
  <c r="E210" i="95"/>
  <c r="B211" i="95"/>
  <c r="D211" i="95"/>
  <c r="C211" i="95"/>
  <c r="G211" i="95"/>
  <c r="F211" i="95"/>
  <c r="A212" i="95"/>
  <c r="E219" i="105" l="1"/>
  <c r="C220" i="105"/>
  <c r="B220" i="105"/>
  <c r="F220" i="105"/>
  <c r="A221" i="105"/>
  <c r="D221" i="105" s="1"/>
  <c r="G220" i="105"/>
  <c r="H211" i="95"/>
  <c r="E211" i="95"/>
  <c r="B212" i="95"/>
  <c r="D212" i="95"/>
  <c r="C212" i="95"/>
  <c r="F212" i="95"/>
  <c r="G212" i="95"/>
  <c r="A213" i="95"/>
  <c r="H220" i="105" l="1"/>
  <c r="C221" i="105"/>
  <c r="B221" i="105"/>
  <c r="E220" i="105"/>
  <c r="F221" i="105"/>
  <c r="A222" i="105"/>
  <c r="D222" i="105" s="1"/>
  <c r="G221" i="105"/>
  <c r="H221" i="105" s="1"/>
  <c r="H212" i="95"/>
  <c r="E212" i="95"/>
  <c r="B213" i="95"/>
  <c r="D213" i="95"/>
  <c r="C213" i="95"/>
  <c r="A214" i="95"/>
  <c r="G213" i="95"/>
  <c r="F213" i="95"/>
  <c r="C222" i="105" l="1"/>
  <c r="B222" i="105"/>
  <c r="E221" i="105"/>
  <c r="F222" i="105"/>
  <c r="A223" i="105"/>
  <c r="D223" i="105" s="1"/>
  <c r="G222" i="105"/>
  <c r="H213" i="95"/>
  <c r="E213" i="95"/>
  <c r="B214" i="95"/>
  <c r="D214" i="95"/>
  <c r="C214" i="95"/>
  <c r="F214" i="95"/>
  <c r="G214" i="95"/>
  <c r="A215" i="95"/>
  <c r="H214" i="95" l="1"/>
  <c r="H222" i="105"/>
  <c r="C223" i="105"/>
  <c r="B223" i="105"/>
  <c r="E222" i="105"/>
  <c r="F223" i="105"/>
  <c r="A224" i="105"/>
  <c r="D224" i="105" s="1"/>
  <c r="G223" i="105"/>
  <c r="E214" i="95"/>
  <c r="B215" i="95"/>
  <c r="C215" i="95"/>
  <c r="D215" i="95"/>
  <c r="F215" i="95"/>
  <c r="A216" i="95"/>
  <c r="G215" i="95"/>
  <c r="H223" i="105" l="1"/>
  <c r="E223" i="105"/>
  <c r="C224" i="105"/>
  <c r="B224" i="105"/>
  <c r="F224" i="105"/>
  <c r="A225" i="105"/>
  <c r="D225" i="105" s="1"/>
  <c r="G224" i="105"/>
  <c r="H224" i="105" s="1"/>
  <c r="H215" i="95"/>
  <c r="E215" i="95"/>
  <c r="B216" i="95"/>
  <c r="D216" i="95"/>
  <c r="C216" i="95"/>
  <c r="G216" i="95"/>
  <c r="F216" i="95"/>
  <c r="A217" i="95"/>
  <c r="C225" i="105" l="1"/>
  <c r="B225" i="105"/>
  <c r="F225" i="105"/>
  <c r="A226" i="105"/>
  <c r="D226" i="105" s="1"/>
  <c r="G225" i="105"/>
  <c r="E224" i="105"/>
  <c r="E216" i="95"/>
  <c r="H216" i="95"/>
  <c r="B217" i="95"/>
  <c r="D217" i="95"/>
  <c r="C217" i="95"/>
  <c r="G217" i="95"/>
  <c r="A218" i="95"/>
  <c r="F217" i="95"/>
  <c r="H225" i="105" l="1"/>
  <c r="E225" i="105"/>
  <c r="B226" i="105"/>
  <c r="C226" i="105"/>
  <c r="F226" i="105"/>
  <c r="A227" i="105"/>
  <c r="D227" i="105" s="1"/>
  <c r="G226" i="105"/>
  <c r="H226" i="105" s="1"/>
  <c r="E217" i="95"/>
  <c r="H217" i="95"/>
  <c r="B218" i="95"/>
  <c r="D218" i="95"/>
  <c r="C218" i="95"/>
  <c r="A219" i="95"/>
  <c r="F218" i="95"/>
  <c r="G218" i="95"/>
  <c r="C227" i="105" l="1"/>
  <c r="B227" i="105"/>
  <c r="F227" i="105"/>
  <c r="A228" i="105"/>
  <c r="D228" i="105" s="1"/>
  <c r="G227" i="105"/>
  <c r="H227" i="105" s="1"/>
  <c r="E226" i="105"/>
  <c r="E218" i="95"/>
  <c r="H218" i="95"/>
  <c r="B219" i="95"/>
  <c r="D219" i="95"/>
  <c r="C219" i="95"/>
  <c r="A220" i="95"/>
  <c r="G219" i="95"/>
  <c r="F219" i="95"/>
  <c r="E227" i="105" l="1"/>
  <c r="C228" i="105"/>
  <c r="B228" i="105"/>
  <c r="F228" i="105"/>
  <c r="A229" i="105"/>
  <c r="D229" i="105" s="1"/>
  <c r="G228" i="105"/>
  <c r="H228" i="105" s="1"/>
  <c r="H219" i="95"/>
  <c r="E219" i="95"/>
  <c r="B220" i="95"/>
  <c r="D220" i="95"/>
  <c r="C220" i="95"/>
  <c r="G220" i="95"/>
  <c r="F220" i="95"/>
  <c r="A221" i="95"/>
  <c r="E228" i="105" l="1"/>
  <c r="C229" i="105"/>
  <c r="B229" i="105"/>
  <c r="F229" i="105"/>
  <c r="A230" i="105"/>
  <c r="D230" i="105" s="1"/>
  <c r="G229" i="105"/>
  <c r="H229" i="105" s="1"/>
  <c r="E220" i="95"/>
  <c r="H220" i="95"/>
  <c r="B221" i="95"/>
  <c r="C221" i="95"/>
  <c r="D221" i="95"/>
  <c r="A222" i="95"/>
  <c r="G221" i="95"/>
  <c r="F221" i="95"/>
  <c r="E229" i="105" l="1"/>
  <c r="C230" i="105"/>
  <c r="B230" i="105"/>
  <c r="F230" i="105"/>
  <c r="A231" i="105"/>
  <c r="D231" i="105" s="1"/>
  <c r="G230" i="105"/>
  <c r="H230" i="105" s="1"/>
  <c r="H221" i="95"/>
  <c r="E221" i="95"/>
  <c r="B222" i="95"/>
  <c r="C222" i="95"/>
  <c r="D222" i="95"/>
  <c r="A223" i="95"/>
  <c r="F222" i="95"/>
  <c r="G222" i="95"/>
  <c r="C231" i="105" l="1"/>
  <c r="B231" i="105"/>
  <c r="F231" i="105"/>
  <c r="A232" i="105"/>
  <c r="D232" i="105" s="1"/>
  <c r="G231" i="105"/>
  <c r="E230" i="105"/>
  <c r="E222" i="95"/>
  <c r="H222" i="95"/>
  <c r="B223" i="95"/>
  <c r="D223" i="95"/>
  <c r="C223" i="95"/>
  <c r="G223" i="95"/>
  <c r="F223" i="95"/>
  <c r="A224" i="95"/>
  <c r="H231" i="105" l="1"/>
  <c r="C232" i="105"/>
  <c r="B232" i="105"/>
  <c r="E231" i="105"/>
  <c r="F232" i="105"/>
  <c r="A233" i="105"/>
  <c r="D233" i="105" s="1"/>
  <c r="G232" i="105"/>
  <c r="E223" i="95"/>
  <c r="H223" i="95"/>
  <c r="B224" i="95"/>
  <c r="C224" i="95"/>
  <c r="D224" i="95"/>
  <c r="A225" i="95"/>
  <c r="G224" i="95"/>
  <c r="F224" i="95"/>
  <c r="H232" i="105" l="1"/>
  <c r="E232" i="105"/>
  <c r="C233" i="105"/>
  <c r="B233" i="105"/>
  <c r="F233" i="105"/>
  <c r="A234" i="105"/>
  <c r="D234" i="105" s="1"/>
  <c r="G233" i="105"/>
  <c r="H233" i="105" s="1"/>
  <c r="E224" i="95"/>
  <c r="H224" i="95"/>
  <c r="B225" i="95"/>
  <c r="D225" i="95"/>
  <c r="C225" i="95"/>
  <c r="A226" i="95"/>
  <c r="G225" i="95"/>
  <c r="F225" i="95"/>
  <c r="E233" i="105" l="1"/>
  <c r="C234" i="105"/>
  <c r="B234" i="105"/>
  <c r="F234" i="105"/>
  <c r="A235" i="105"/>
  <c r="D235" i="105" s="1"/>
  <c r="G234" i="105"/>
  <c r="H234" i="105" s="1"/>
  <c r="E225" i="95"/>
  <c r="H225" i="95"/>
  <c r="B226" i="95"/>
  <c r="D226" i="95"/>
  <c r="C226" i="95"/>
  <c r="F226" i="95"/>
  <c r="G226" i="95"/>
  <c r="A227" i="95"/>
  <c r="C235" i="105" l="1"/>
  <c r="E235" i="105" s="1"/>
  <c r="B235" i="105"/>
  <c r="F235" i="105"/>
  <c r="A236" i="105"/>
  <c r="D236" i="105" s="1"/>
  <c r="G235" i="105"/>
  <c r="H235" i="105" s="1"/>
  <c r="E234" i="105"/>
  <c r="H226" i="95"/>
  <c r="E226" i="95"/>
  <c r="B227" i="95"/>
  <c r="D227" i="95"/>
  <c r="C227" i="95"/>
  <c r="G227" i="95"/>
  <c r="F227" i="95"/>
  <c r="A228" i="95"/>
  <c r="C236" i="105" l="1"/>
  <c r="B236" i="105"/>
  <c r="F236" i="105"/>
  <c r="A237" i="105"/>
  <c r="D237" i="105" s="1"/>
  <c r="G236" i="105"/>
  <c r="H236" i="105" s="1"/>
  <c r="H227" i="95"/>
  <c r="E227" i="95"/>
  <c r="B228" i="95"/>
  <c r="C228" i="95"/>
  <c r="D228" i="95"/>
  <c r="A229" i="95"/>
  <c r="G228" i="95"/>
  <c r="F228" i="95"/>
  <c r="H228" i="95" l="1"/>
  <c r="C237" i="105"/>
  <c r="E237" i="105" s="1"/>
  <c r="B237" i="105"/>
  <c r="F237" i="105"/>
  <c r="A238" i="105"/>
  <c r="D238" i="105" s="1"/>
  <c r="G237" i="105"/>
  <c r="E236" i="105"/>
  <c r="E228" i="95"/>
  <c r="B229" i="95"/>
  <c r="C229" i="95"/>
  <c r="D229" i="95"/>
  <c r="G229" i="95"/>
  <c r="F229" i="95"/>
  <c r="A230" i="95"/>
  <c r="H237" i="105" l="1"/>
  <c r="C238" i="105"/>
  <c r="B238" i="105"/>
  <c r="F238" i="105"/>
  <c r="A239" i="105"/>
  <c r="D239" i="105" s="1"/>
  <c r="G238" i="105"/>
  <c r="H238" i="105" s="1"/>
  <c r="E229" i="95"/>
  <c r="H229" i="95"/>
  <c r="B230" i="95"/>
  <c r="C230" i="95"/>
  <c r="D230" i="95"/>
  <c r="F230" i="95"/>
  <c r="G230" i="95"/>
  <c r="A231" i="95"/>
  <c r="E238" i="105" l="1"/>
  <c r="C239" i="105"/>
  <c r="E239" i="105" s="1"/>
  <c r="B239" i="105"/>
  <c r="F239" i="105"/>
  <c r="A240" i="105"/>
  <c r="D240" i="105" s="1"/>
  <c r="G239" i="105"/>
  <c r="H239" i="105" s="1"/>
  <c r="H230" i="95"/>
  <c r="E230" i="95"/>
  <c r="B231" i="95"/>
  <c r="D231" i="95"/>
  <c r="C231" i="95"/>
  <c r="G231" i="95"/>
  <c r="F231" i="95"/>
  <c r="A232" i="95"/>
  <c r="C240" i="105" l="1"/>
  <c r="B240" i="105"/>
  <c r="F240" i="105"/>
  <c r="A241" i="105"/>
  <c r="D241" i="105" s="1"/>
  <c r="G240" i="105"/>
  <c r="H240" i="105" s="1"/>
  <c r="H231" i="95"/>
  <c r="E231" i="95"/>
  <c r="B232" i="95"/>
  <c r="C232" i="95"/>
  <c r="D232" i="95"/>
  <c r="G232" i="95"/>
  <c r="F232" i="95"/>
  <c r="A233" i="95"/>
  <c r="E240" i="105" l="1"/>
  <c r="C241" i="105"/>
  <c r="B241" i="105"/>
  <c r="F241" i="105"/>
  <c r="A242" i="105"/>
  <c r="D242" i="105" s="1"/>
  <c r="G241" i="105"/>
  <c r="E232" i="95"/>
  <c r="H232" i="95"/>
  <c r="B233" i="95"/>
  <c r="C233" i="95"/>
  <c r="D233" i="95"/>
  <c r="G233" i="95"/>
  <c r="A234" i="95"/>
  <c r="F233" i="95"/>
  <c r="H241" i="105" l="1"/>
  <c r="C242" i="105"/>
  <c r="B242" i="105"/>
  <c r="F242" i="105"/>
  <c r="A243" i="105"/>
  <c r="D243" i="105" s="1"/>
  <c r="G242" i="105"/>
  <c r="H242" i="105" s="1"/>
  <c r="E241" i="105"/>
  <c r="E233" i="95"/>
  <c r="H233" i="95"/>
  <c r="B234" i="95"/>
  <c r="C234" i="95"/>
  <c r="D234" i="95"/>
  <c r="F234" i="95"/>
  <c r="G234" i="95"/>
  <c r="A235" i="95"/>
  <c r="C243" i="105" l="1"/>
  <c r="B243" i="105"/>
  <c r="F243" i="105"/>
  <c r="A244" i="105"/>
  <c r="D244" i="105" s="1"/>
  <c r="G243" i="105"/>
  <c r="E242" i="105"/>
  <c r="H234" i="95"/>
  <c r="E234" i="95"/>
  <c r="B235" i="95"/>
  <c r="C235" i="95"/>
  <c r="D235" i="95"/>
  <c r="F235" i="95"/>
  <c r="A236" i="95"/>
  <c r="G235" i="95"/>
  <c r="H243" i="105" l="1"/>
  <c r="E243" i="105"/>
  <c r="C244" i="105"/>
  <c r="B244" i="105"/>
  <c r="F244" i="105"/>
  <c r="A245" i="105"/>
  <c r="D245" i="105" s="1"/>
  <c r="G244" i="105"/>
  <c r="H244" i="105" s="1"/>
  <c r="E235" i="95"/>
  <c r="H235" i="95"/>
  <c r="B236" i="95"/>
  <c r="C236" i="95"/>
  <c r="D236" i="95"/>
  <c r="F236" i="95"/>
  <c r="A237" i="95"/>
  <c r="G236" i="95"/>
  <c r="E244" i="105" l="1"/>
  <c r="C245" i="105"/>
  <c r="B245" i="105"/>
  <c r="H236" i="95"/>
  <c r="F245" i="105"/>
  <c r="A246" i="105"/>
  <c r="D246" i="105" s="1"/>
  <c r="G245" i="105"/>
  <c r="E236" i="95"/>
  <c r="B237" i="95"/>
  <c r="C237" i="95"/>
  <c r="D237" i="95"/>
  <c r="A238" i="95"/>
  <c r="G237" i="95"/>
  <c r="F237" i="95"/>
  <c r="H245" i="105" l="1"/>
  <c r="C246" i="105"/>
  <c r="B246" i="105"/>
  <c r="E245" i="105"/>
  <c r="H237" i="95"/>
  <c r="F246" i="105"/>
  <c r="A247" i="105"/>
  <c r="D247" i="105" s="1"/>
  <c r="G246" i="105"/>
  <c r="E237" i="95"/>
  <c r="B238" i="95"/>
  <c r="D238" i="95"/>
  <c r="C238" i="95"/>
  <c r="A239" i="95"/>
  <c r="G238" i="95"/>
  <c r="H238" i="95" s="1"/>
  <c r="F238" i="95"/>
  <c r="H246" i="105" l="1"/>
  <c r="C247" i="105"/>
  <c r="B247" i="105"/>
  <c r="E246" i="105"/>
  <c r="F247" i="105"/>
  <c r="A248" i="105"/>
  <c r="D248" i="105" s="1"/>
  <c r="G247" i="105"/>
  <c r="E238" i="95"/>
  <c r="B239" i="95"/>
  <c r="D239" i="95"/>
  <c r="C239" i="95"/>
  <c r="A240" i="95"/>
  <c r="F239" i="95"/>
  <c r="G239" i="95"/>
  <c r="H247" i="105" l="1"/>
  <c r="E247" i="105"/>
  <c r="C248" i="105"/>
  <c r="E248" i="105" s="1"/>
  <c r="B248" i="105"/>
  <c r="F248" i="105"/>
  <c r="A249" i="105"/>
  <c r="D249" i="105" s="1"/>
  <c r="G248" i="105"/>
  <c r="H248" i="105" s="1"/>
  <c r="E239" i="95"/>
  <c r="H239" i="95"/>
  <c r="B240" i="95"/>
  <c r="C240" i="95"/>
  <c r="D240" i="95"/>
  <c r="G240" i="95"/>
  <c r="F240" i="95"/>
  <c r="A241" i="95"/>
  <c r="C249" i="105" l="1"/>
  <c r="B249" i="105"/>
  <c r="F249" i="105"/>
  <c r="A250" i="105"/>
  <c r="D250" i="105" s="1"/>
  <c r="G249" i="105"/>
  <c r="E240" i="95"/>
  <c r="H240" i="95"/>
  <c r="B241" i="95"/>
  <c r="D241" i="95"/>
  <c r="C241" i="95"/>
  <c r="A242" i="95"/>
  <c r="G241" i="95"/>
  <c r="F241" i="95"/>
  <c r="H249" i="105" l="1"/>
  <c r="E249" i="105"/>
  <c r="C250" i="105"/>
  <c r="B250" i="105"/>
  <c r="F250" i="105"/>
  <c r="A251" i="105"/>
  <c r="D251" i="105" s="1"/>
  <c r="G250" i="105"/>
  <c r="H250" i="105" s="1"/>
  <c r="H241" i="95"/>
  <c r="E241" i="95"/>
  <c r="B242" i="95"/>
  <c r="C242" i="95"/>
  <c r="D242" i="95"/>
  <c r="A243" i="95"/>
  <c r="F242" i="95"/>
  <c r="G242" i="95"/>
  <c r="C251" i="105" l="1"/>
  <c r="B251" i="105"/>
  <c r="F251" i="105"/>
  <c r="A252" i="105"/>
  <c r="D252" i="105" s="1"/>
  <c r="G251" i="105"/>
  <c r="E250" i="105"/>
  <c r="E242" i="95"/>
  <c r="H242" i="95"/>
  <c r="B243" i="95"/>
  <c r="D243" i="95"/>
  <c r="C243" i="95"/>
  <c r="A244" i="95"/>
  <c r="F243" i="95"/>
  <c r="G243" i="95"/>
  <c r="H251" i="105" l="1"/>
  <c r="E251" i="105"/>
  <c r="C252" i="105"/>
  <c r="B252" i="105"/>
  <c r="F252" i="105"/>
  <c r="A253" i="105"/>
  <c r="D253" i="105" s="1"/>
  <c r="G252" i="105"/>
  <c r="H252" i="105" s="1"/>
  <c r="E243" i="95"/>
  <c r="H243" i="95"/>
  <c r="B244" i="95"/>
  <c r="C244" i="95"/>
  <c r="D244" i="95"/>
  <c r="A245" i="95"/>
  <c r="G244" i="95"/>
  <c r="F244" i="95"/>
  <c r="E252" i="105" l="1"/>
  <c r="C253" i="105"/>
  <c r="E253" i="105" s="1"/>
  <c r="B253" i="105"/>
  <c r="F253" i="105"/>
  <c r="A254" i="105"/>
  <c r="D254" i="105" s="1"/>
  <c r="G253" i="105"/>
  <c r="E244" i="95"/>
  <c r="H244" i="95"/>
  <c r="B245" i="95"/>
  <c r="C245" i="95"/>
  <c r="D245" i="95"/>
  <c r="F245" i="95"/>
  <c r="A246" i="95"/>
  <c r="G245" i="95"/>
  <c r="H253" i="105" l="1"/>
  <c r="B254" i="105"/>
  <c r="C254" i="105"/>
  <c r="F254" i="105"/>
  <c r="A255" i="105"/>
  <c r="D255" i="105" s="1"/>
  <c r="G254" i="105"/>
  <c r="H254" i="105" s="1"/>
  <c r="E245" i="95"/>
  <c r="H245" i="95"/>
  <c r="B246" i="95"/>
  <c r="C246" i="95"/>
  <c r="D246" i="95"/>
  <c r="A247" i="95"/>
  <c r="F246" i="95"/>
  <c r="G246" i="95"/>
  <c r="C255" i="105" l="1"/>
  <c r="B255" i="105"/>
  <c r="F255" i="105"/>
  <c r="A256" i="105"/>
  <c r="D256" i="105" s="1"/>
  <c r="G255" i="105"/>
  <c r="E254" i="105"/>
  <c r="E246" i="95"/>
  <c r="H246" i="95"/>
  <c r="B247" i="95"/>
  <c r="D247" i="95"/>
  <c r="C247" i="95"/>
  <c r="F247" i="95"/>
  <c r="A248" i="95"/>
  <c r="G247" i="95"/>
  <c r="H255" i="105" l="1"/>
  <c r="E255" i="105"/>
  <c r="C256" i="105"/>
  <c r="B256" i="105"/>
  <c r="F256" i="105"/>
  <c r="A257" i="105"/>
  <c r="D257" i="105" s="1"/>
  <c r="G256" i="105"/>
  <c r="H256" i="105" s="1"/>
  <c r="E247" i="95"/>
  <c r="H247" i="95"/>
  <c r="B248" i="95"/>
  <c r="C248" i="95"/>
  <c r="D248" i="95"/>
  <c r="G248" i="95"/>
  <c r="A249" i="95"/>
  <c r="F248" i="95"/>
  <c r="E256" i="105" l="1"/>
  <c r="C257" i="105"/>
  <c r="E257" i="105" s="1"/>
  <c r="B257" i="105"/>
  <c r="F257" i="105"/>
  <c r="A258" i="105"/>
  <c r="D258" i="105" s="1"/>
  <c r="G257" i="105"/>
  <c r="H257" i="105" s="1"/>
  <c r="H248" i="95"/>
  <c r="E248" i="95"/>
  <c r="B249" i="95"/>
  <c r="C249" i="95"/>
  <c r="D249" i="95"/>
  <c r="F249" i="95"/>
  <c r="A250" i="95"/>
  <c r="G249" i="95"/>
  <c r="B258" i="105" l="1"/>
  <c r="C258" i="105"/>
  <c r="E258" i="105" s="1"/>
  <c r="F258" i="105"/>
  <c r="A259" i="105"/>
  <c r="D259" i="105" s="1"/>
  <c r="G258" i="105"/>
  <c r="E249" i="95"/>
  <c r="H249" i="95"/>
  <c r="B250" i="95"/>
  <c r="D250" i="95"/>
  <c r="C250" i="95"/>
  <c r="A251" i="95"/>
  <c r="F250" i="95"/>
  <c r="G250" i="95"/>
  <c r="H258" i="105" l="1"/>
  <c r="C259" i="105"/>
  <c r="B259" i="105"/>
  <c r="F259" i="105"/>
  <c r="A260" i="105"/>
  <c r="D260" i="105" s="1"/>
  <c r="G259" i="105"/>
  <c r="E250" i="95"/>
  <c r="H250" i="95"/>
  <c r="B251" i="95"/>
  <c r="D251" i="95"/>
  <c r="C251" i="95"/>
  <c r="A252" i="95"/>
  <c r="G251" i="95"/>
  <c r="F251" i="95"/>
  <c r="H259" i="105" l="1"/>
  <c r="E259" i="105"/>
  <c r="C260" i="105"/>
  <c r="B260" i="105"/>
  <c r="F260" i="105"/>
  <c r="A261" i="105"/>
  <c r="D261" i="105" s="1"/>
  <c r="G260" i="105"/>
  <c r="H260" i="105" s="1"/>
  <c r="H251" i="95"/>
  <c r="E251" i="95"/>
  <c r="B252" i="95"/>
  <c r="C252" i="95"/>
  <c r="D252" i="95"/>
  <c r="G252" i="95"/>
  <c r="F252" i="95"/>
  <c r="A253" i="95"/>
  <c r="C261" i="105" l="1"/>
  <c r="E261" i="105" s="1"/>
  <c r="B261" i="105"/>
  <c r="F261" i="105"/>
  <c r="A262" i="105"/>
  <c r="D262" i="105" s="1"/>
  <c r="G261" i="105"/>
  <c r="E260" i="105"/>
  <c r="E252" i="95"/>
  <c r="H252" i="95"/>
  <c r="B253" i="95"/>
  <c r="D253" i="95"/>
  <c r="C253" i="95"/>
  <c r="G253" i="95"/>
  <c r="F253" i="95"/>
  <c r="A254" i="95"/>
  <c r="H261" i="105" l="1"/>
  <c r="C262" i="105"/>
  <c r="B262" i="105"/>
  <c r="F262" i="105"/>
  <c r="A263" i="105"/>
  <c r="D263" i="105" s="1"/>
  <c r="G262" i="105"/>
  <c r="H262" i="105" s="1"/>
  <c r="E253" i="95"/>
  <c r="H253" i="95"/>
  <c r="B254" i="95"/>
  <c r="C254" i="95"/>
  <c r="D254" i="95"/>
  <c r="F254" i="95"/>
  <c r="G254" i="95"/>
  <c r="A255" i="95"/>
  <c r="E262" i="105" l="1"/>
  <c r="C263" i="105"/>
  <c r="B263" i="105"/>
  <c r="F263" i="105"/>
  <c r="A264" i="105"/>
  <c r="D264" i="105" s="1"/>
  <c r="G263" i="105"/>
  <c r="H263" i="105" s="1"/>
  <c r="E254" i="95"/>
  <c r="H254" i="95"/>
  <c r="B255" i="95"/>
  <c r="C255" i="95"/>
  <c r="D255" i="95"/>
  <c r="G255" i="95"/>
  <c r="F255" i="95"/>
  <c r="A256" i="95"/>
  <c r="C264" i="105" l="1"/>
  <c r="B264" i="105"/>
  <c r="E263" i="105"/>
  <c r="F264" i="105"/>
  <c r="A265" i="105"/>
  <c r="D265" i="105" s="1"/>
  <c r="G264" i="105"/>
  <c r="E255" i="95"/>
  <c r="H255" i="95"/>
  <c r="B256" i="95"/>
  <c r="D256" i="95"/>
  <c r="C256" i="95"/>
  <c r="A257" i="95"/>
  <c r="F256" i="95"/>
  <c r="G256" i="95"/>
  <c r="H264" i="105" l="1"/>
  <c r="C265" i="105"/>
  <c r="B265" i="105"/>
  <c r="F265" i="105"/>
  <c r="A266" i="105"/>
  <c r="D266" i="105" s="1"/>
  <c r="G265" i="105"/>
  <c r="H265" i="105" s="1"/>
  <c r="E264" i="105"/>
  <c r="E256" i="95"/>
  <c r="H256" i="95"/>
  <c r="B257" i="95"/>
  <c r="D257" i="95"/>
  <c r="C257" i="95"/>
  <c r="F257" i="95"/>
  <c r="G257" i="95"/>
  <c r="A258" i="95"/>
  <c r="C266" i="105" l="1"/>
  <c r="B266" i="105"/>
  <c r="E265" i="105"/>
  <c r="F266" i="105"/>
  <c r="A267" i="105"/>
  <c r="D267" i="105" s="1"/>
  <c r="G266" i="105"/>
  <c r="H266" i="105" s="1"/>
  <c r="H257" i="95"/>
  <c r="E257" i="95"/>
  <c r="B258" i="95"/>
  <c r="C258" i="95"/>
  <c r="D258" i="95"/>
  <c r="A259" i="95"/>
  <c r="F258" i="95"/>
  <c r="G258" i="95"/>
  <c r="E266" i="105" l="1"/>
  <c r="C267" i="105"/>
  <c r="B267" i="105"/>
  <c r="F267" i="105"/>
  <c r="A268" i="105"/>
  <c r="D268" i="105" s="1"/>
  <c r="G267" i="105"/>
  <c r="E258" i="95"/>
  <c r="H258" i="95"/>
  <c r="B259" i="95"/>
  <c r="D259" i="95"/>
  <c r="C259" i="95"/>
  <c r="A260" i="95"/>
  <c r="G259" i="95"/>
  <c r="F259" i="95"/>
  <c r="H267" i="105" l="1"/>
  <c r="E267" i="105"/>
  <c r="C268" i="105"/>
  <c r="B268" i="105"/>
  <c r="F268" i="105"/>
  <c r="A269" i="105"/>
  <c r="D269" i="105" s="1"/>
  <c r="G268" i="105"/>
  <c r="E259" i="95"/>
  <c r="H259" i="95"/>
  <c r="B260" i="95"/>
  <c r="D260" i="95"/>
  <c r="C260" i="95"/>
  <c r="A261" i="95"/>
  <c r="G260" i="95"/>
  <c r="F260" i="95"/>
  <c r="H268" i="105" l="1"/>
  <c r="C269" i="105"/>
  <c r="E269" i="105" s="1"/>
  <c r="B269" i="105"/>
  <c r="F269" i="105"/>
  <c r="A270" i="105"/>
  <c r="D270" i="105" s="1"/>
  <c r="G269" i="105"/>
  <c r="E268" i="105"/>
  <c r="H260" i="95"/>
  <c r="E260" i="95"/>
  <c r="B261" i="95"/>
  <c r="D261" i="95"/>
  <c r="C261" i="95"/>
  <c r="G261" i="95"/>
  <c r="F261" i="95"/>
  <c r="A262" i="95"/>
  <c r="H269" i="105" l="1"/>
  <c r="C270" i="105"/>
  <c r="B270" i="105"/>
  <c r="F270" i="105"/>
  <c r="A271" i="105"/>
  <c r="D271" i="105" s="1"/>
  <c r="G270" i="105"/>
  <c r="E261" i="95"/>
  <c r="H261" i="95"/>
  <c r="B262" i="95"/>
  <c r="C262" i="95"/>
  <c r="D262" i="95"/>
  <c r="F262" i="95"/>
  <c r="G262" i="95"/>
  <c r="A263" i="95"/>
  <c r="H270" i="105" l="1"/>
  <c r="C271" i="105"/>
  <c r="B271" i="105"/>
  <c r="E270" i="105"/>
  <c r="F271" i="105"/>
  <c r="A272" i="105"/>
  <c r="D272" i="105" s="1"/>
  <c r="G271" i="105"/>
  <c r="E262" i="95"/>
  <c r="H262" i="95"/>
  <c r="B263" i="95"/>
  <c r="D263" i="95"/>
  <c r="C263" i="95"/>
  <c r="F263" i="95"/>
  <c r="A264" i="95"/>
  <c r="G263" i="95"/>
  <c r="H271" i="105" l="1"/>
  <c r="E271" i="105"/>
  <c r="C272" i="105"/>
  <c r="B272" i="105"/>
  <c r="F272" i="105"/>
  <c r="A273" i="105"/>
  <c r="D273" i="105" s="1"/>
  <c r="G272" i="105"/>
  <c r="H272" i="105" s="1"/>
  <c r="H263" i="95"/>
  <c r="E263" i="95"/>
  <c r="B264" i="95"/>
  <c r="D264" i="95"/>
  <c r="C264" i="95"/>
  <c r="F264" i="95"/>
  <c r="A265" i="95"/>
  <c r="G264" i="95"/>
  <c r="C273" i="105" l="1"/>
  <c r="B273" i="105"/>
  <c r="F273" i="105"/>
  <c r="A274" i="105"/>
  <c r="D274" i="105" s="1"/>
  <c r="G273" i="105"/>
  <c r="E272" i="105"/>
  <c r="E264" i="95"/>
  <c r="H264" i="95"/>
  <c r="B265" i="95"/>
  <c r="D265" i="95"/>
  <c r="C265" i="95"/>
  <c r="F265" i="95"/>
  <c r="G265" i="95"/>
  <c r="A266" i="95"/>
  <c r="H273" i="105" l="1"/>
  <c r="E273" i="105"/>
  <c r="C274" i="105"/>
  <c r="B274" i="105"/>
  <c r="F274" i="105"/>
  <c r="A275" i="105"/>
  <c r="D275" i="105" s="1"/>
  <c r="G274" i="105"/>
  <c r="H265" i="95"/>
  <c r="E265" i="95"/>
  <c r="B266" i="95"/>
  <c r="D266" i="95"/>
  <c r="C266" i="95"/>
  <c r="F266" i="95"/>
  <c r="G266" i="95"/>
  <c r="H266" i="95" s="1"/>
  <c r="A267" i="95"/>
  <c r="H274" i="105" l="1"/>
  <c r="C275" i="105"/>
  <c r="B275" i="105"/>
  <c r="F275" i="105"/>
  <c r="A276" i="105"/>
  <c r="D276" i="105" s="1"/>
  <c r="G275" i="105"/>
  <c r="H275" i="105" s="1"/>
  <c r="E274" i="105"/>
  <c r="E266" i="95"/>
  <c r="B267" i="95"/>
  <c r="D267" i="95"/>
  <c r="C267" i="95"/>
  <c r="G267" i="95"/>
  <c r="F267" i="95"/>
  <c r="A268" i="95"/>
  <c r="E275" i="105" l="1"/>
  <c r="C276" i="105"/>
  <c r="B276" i="105"/>
  <c r="F276" i="105"/>
  <c r="A277" i="105"/>
  <c r="D277" i="105" s="1"/>
  <c r="G276" i="105"/>
  <c r="H276" i="105" s="1"/>
  <c r="E267" i="95"/>
  <c r="H267" i="95"/>
  <c r="B268" i="95"/>
  <c r="C268" i="95"/>
  <c r="D268" i="95"/>
  <c r="A269" i="95"/>
  <c r="G268" i="95"/>
  <c r="F268" i="95"/>
  <c r="E276" i="105" l="1"/>
  <c r="C277" i="105"/>
  <c r="B277" i="105"/>
  <c r="F277" i="105"/>
  <c r="A278" i="105"/>
  <c r="D278" i="105" s="1"/>
  <c r="G277" i="105"/>
  <c r="H277" i="105" s="1"/>
  <c r="E268" i="95"/>
  <c r="H268" i="95"/>
  <c r="B269" i="95"/>
  <c r="C269" i="95"/>
  <c r="D269" i="95"/>
  <c r="F269" i="95"/>
  <c r="A270" i="95"/>
  <c r="G269" i="95"/>
  <c r="E277" i="105" l="1"/>
  <c r="C278" i="105"/>
  <c r="B278" i="105"/>
  <c r="G278" i="105"/>
  <c r="F278" i="105"/>
  <c r="A279" i="105"/>
  <c r="D279" i="105" s="1"/>
  <c r="E269" i="95"/>
  <c r="H269" i="95"/>
  <c r="B270" i="95"/>
  <c r="D270" i="95"/>
  <c r="C270" i="95"/>
  <c r="F270" i="95"/>
  <c r="A271" i="95"/>
  <c r="G270" i="95"/>
  <c r="H278" i="105" l="1"/>
  <c r="C279" i="105"/>
  <c r="B279" i="105"/>
  <c r="E278" i="105"/>
  <c r="G279" i="105"/>
  <c r="A280" i="105"/>
  <c r="D280" i="105" s="1"/>
  <c r="F279" i="105"/>
  <c r="E270" i="95"/>
  <c r="H270" i="95"/>
  <c r="B271" i="95"/>
  <c r="D271" i="95"/>
  <c r="C271" i="95"/>
  <c r="G271" i="95"/>
  <c r="F271" i="95"/>
  <c r="A272" i="95"/>
  <c r="H279" i="105" l="1"/>
  <c r="C280" i="105"/>
  <c r="B280" i="105"/>
  <c r="E279" i="105"/>
  <c r="G280" i="105"/>
  <c r="F280" i="105"/>
  <c r="A281" i="105"/>
  <c r="D281" i="105" s="1"/>
  <c r="H271" i="95"/>
  <c r="E271" i="95"/>
  <c r="B272" i="95"/>
  <c r="D272" i="95"/>
  <c r="C272" i="95"/>
  <c r="A273" i="95"/>
  <c r="G272" i="95"/>
  <c r="F272" i="95"/>
  <c r="H280" i="105" l="1"/>
  <c r="C281" i="105"/>
  <c r="B281" i="105"/>
  <c r="G281" i="105"/>
  <c r="A282" i="105"/>
  <c r="D282" i="105" s="1"/>
  <c r="F281" i="105"/>
  <c r="E280" i="105"/>
  <c r="H272" i="95"/>
  <c r="E272" i="95"/>
  <c r="B273" i="95"/>
  <c r="D273" i="95"/>
  <c r="C273" i="95"/>
  <c r="G273" i="95"/>
  <c r="F273" i="95"/>
  <c r="A274" i="95"/>
  <c r="H281" i="105" l="1"/>
  <c r="E281" i="105"/>
  <c r="C282" i="105"/>
  <c r="B282" i="105"/>
  <c r="G282" i="105"/>
  <c r="F282" i="105"/>
  <c r="A283" i="105"/>
  <c r="D283" i="105" s="1"/>
  <c r="E273" i="95"/>
  <c r="H273" i="95"/>
  <c r="B274" i="95"/>
  <c r="D274" i="95"/>
  <c r="C274" i="95"/>
  <c r="F274" i="95"/>
  <c r="G274" i="95"/>
  <c r="A275" i="95"/>
  <c r="H282" i="105" l="1"/>
  <c r="E282" i="105"/>
  <c r="C283" i="105"/>
  <c r="B283" i="105"/>
  <c r="G283" i="105"/>
  <c r="A284" i="105"/>
  <c r="D284" i="105" s="1"/>
  <c r="F283" i="105"/>
  <c r="H274" i="95"/>
  <c r="E274" i="95"/>
  <c r="B275" i="95"/>
  <c r="C275" i="95"/>
  <c r="D275" i="95"/>
  <c r="A276" i="95"/>
  <c r="G275" i="95"/>
  <c r="F275" i="95"/>
  <c r="H283" i="105" l="1"/>
  <c r="E283" i="105"/>
  <c r="C284" i="105"/>
  <c r="B284" i="105"/>
  <c r="G284" i="105"/>
  <c r="F284" i="105"/>
  <c r="A285" i="105"/>
  <c r="D285" i="105" s="1"/>
  <c r="H275" i="95"/>
  <c r="E275" i="95"/>
  <c r="B276" i="95"/>
  <c r="D276" i="95"/>
  <c r="C276" i="95"/>
  <c r="A277" i="95"/>
  <c r="F276" i="95"/>
  <c r="G276" i="95"/>
  <c r="H284" i="105" l="1"/>
  <c r="C285" i="105"/>
  <c r="B285" i="105"/>
  <c r="E284" i="105"/>
  <c r="G285" i="105"/>
  <c r="A286" i="105"/>
  <c r="D286" i="105" s="1"/>
  <c r="F285" i="105"/>
  <c r="H276" i="95"/>
  <c r="E276" i="95"/>
  <c r="B277" i="95"/>
  <c r="D277" i="95"/>
  <c r="C277" i="95"/>
  <c r="F277" i="95"/>
  <c r="A278" i="95"/>
  <c r="G277" i="95"/>
  <c r="H285" i="105" l="1"/>
  <c r="E285" i="105"/>
  <c r="C286" i="105"/>
  <c r="B286" i="105"/>
  <c r="G286" i="105"/>
  <c r="F286" i="105"/>
  <c r="A287" i="105"/>
  <c r="D287" i="105" s="1"/>
  <c r="E277" i="95"/>
  <c r="H277" i="95"/>
  <c r="B278" i="95"/>
  <c r="C278" i="95"/>
  <c r="D278" i="95"/>
  <c r="F278" i="95"/>
  <c r="G278" i="95"/>
  <c r="A279" i="95"/>
  <c r="H286" i="105" l="1"/>
  <c r="C287" i="105"/>
  <c r="E287" i="105" s="1"/>
  <c r="B287" i="105"/>
  <c r="G287" i="105"/>
  <c r="A288" i="105"/>
  <c r="D288" i="105" s="1"/>
  <c r="F287" i="105"/>
  <c r="E286" i="105"/>
  <c r="E278" i="95"/>
  <c r="H278" i="95"/>
  <c r="B279" i="95"/>
  <c r="C279" i="95"/>
  <c r="D279" i="95"/>
  <c r="G279" i="95"/>
  <c r="F279" i="95"/>
  <c r="A280" i="95"/>
  <c r="H287" i="105" l="1"/>
  <c r="C288" i="105"/>
  <c r="B288" i="105"/>
  <c r="G288" i="105"/>
  <c r="F288" i="105"/>
  <c r="A289" i="105"/>
  <c r="D289" i="105" s="1"/>
  <c r="E279" i="95"/>
  <c r="H279" i="95"/>
  <c r="B280" i="95"/>
  <c r="D280" i="95"/>
  <c r="C280" i="95"/>
  <c r="A281" i="95"/>
  <c r="G280" i="95"/>
  <c r="F280" i="95"/>
  <c r="H288" i="105" l="1"/>
  <c r="C289" i="105"/>
  <c r="E289" i="105" s="1"/>
  <c r="B289" i="105"/>
  <c r="G289" i="105"/>
  <c r="A290" i="105"/>
  <c r="D290" i="105" s="1"/>
  <c r="F289" i="105"/>
  <c r="E288" i="105"/>
  <c r="E280" i="95"/>
  <c r="H280" i="95"/>
  <c r="B281" i="95"/>
  <c r="C281" i="95"/>
  <c r="D281" i="95"/>
  <c r="G281" i="95"/>
  <c r="F281" i="95"/>
  <c r="A282" i="95"/>
  <c r="H289" i="105" l="1"/>
  <c r="B290" i="105"/>
  <c r="C290" i="105"/>
  <c r="E290" i="105" s="1"/>
  <c r="G290" i="105"/>
  <c r="F290" i="105"/>
  <c r="A291" i="105"/>
  <c r="D291" i="105" s="1"/>
  <c r="E281" i="95"/>
  <c r="H281" i="95"/>
  <c r="B282" i="95"/>
  <c r="D282" i="95"/>
  <c r="C282" i="95"/>
  <c r="F282" i="95"/>
  <c r="G282" i="95"/>
  <c r="A283" i="95"/>
  <c r="H290" i="105" l="1"/>
  <c r="C291" i="105"/>
  <c r="B291" i="105"/>
  <c r="G291" i="105"/>
  <c r="A292" i="105"/>
  <c r="D292" i="105" s="1"/>
  <c r="F291" i="105"/>
  <c r="H282" i="95"/>
  <c r="E282" i="95"/>
  <c r="B283" i="95"/>
  <c r="C283" i="95"/>
  <c r="D283" i="95"/>
  <c r="G283" i="95"/>
  <c r="F283" i="95"/>
  <c r="A284" i="95"/>
  <c r="H291" i="105" l="1"/>
  <c r="C292" i="105"/>
  <c r="B292" i="105"/>
  <c r="E291" i="105"/>
  <c r="G292" i="105"/>
  <c r="F292" i="105"/>
  <c r="A293" i="105"/>
  <c r="D293" i="105" s="1"/>
  <c r="E283" i="95"/>
  <c r="H283" i="95"/>
  <c r="B284" i="95"/>
  <c r="D284" i="95"/>
  <c r="C284" i="95"/>
  <c r="A285" i="95"/>
  <c r="G284" i="95"/>
  <c r="F284" i="95"/>
  <c r="H292" i="105" l="1"/>
  <c r="C293" i="105"/>
  <c r="B293" i="105"/>
  <c r="E292" i="105"/>
  <c r="G293" i="105"/>
  <c r="A294" i="105"/>
  <c r="D294" i="105" s="1"/>
  <c r="F293" i="105"/>
  <c r="H284" i="95"/>
  <c r="E284" i="95"/>
  <c r="B285" i="95"/>
  <c r="D285" i="95"/>
  <c r="C285" i="95"/>
  <c r="G285" i="95"/>
  <c r="A286" i="95"/>
  <c r="F285" i="95"/>
  <c r="H293" i="105" l="1"/>
  <c r="E293" i="105"/>
  <c r="C294" i="105"/>
  <c r="B294" i="105"/>
  <c r="G294" i="105"/>
  <c r="F294" i="105"/>
  <c r="A295" i="105"/>
  <c r="D295" i="105" s="1"/>
  <c r="H285" i="95"/>
  <c r="E285" i="95"/>
  <c r="B286" i="95"/>
  <c r="D286" i="95"/>
  <c r="C286" i="95"/>
  <c r="A287" i="95"/>
  <c r="F286" i="95"/>
  <c r="G286" i="95"/>
  <c r="H294" i="105" l="1"/>
  <c r="C295" i="105"/>
  <c r="E295" i="105" s="1"/>
  <c r="B295" i="105"/>
  <c r="G295" i="105"/>
  <c r="A296" i="105"/>
  <c r="D296" i="105" s="1"/>
  <c r="F295" i="105"/>
  <c r="E294" i="105"/>
  <c r="H286" i="95"/>
  <c r="E286" i="95"/>
  <c r="B287" i="95"/>
  <c r="C287" i="95"/>
  <c r="D287" i="95"/>
  <c r="G287" i="95"/>
  <c r="F287" i="95"/>
  <c r="A288" i="95"/>
  <c r="H295" i="105" l="1"/>
  <c r="C296" i="105"/>
  <c r="E296" i="105" s="1"/>
  <c r="B296" i="105"/>
  <c r="G296" i="105"/>
  <c r="F296" i="105"/>
  <c r="A297" i="105"/>
  <c r="D297" i="105" s="1"/>
  <c r="E287" i="95"/>
  <c r="H287" i="95"/>
  <c r="B288" i="95"/>
  <c r="C288" i="95"/>
  <c r="D288" i="95"/>
  <c r="A289" i="95"/>
  <c r="G288" i="95"/>
  <c r="F288" i="95"/>
  <c r="H296" i="105" l="1"/>
  <c r="C297" i="105"/>
  <c r="B297" i="105"/>
  <c r="G297" i="105"/>
  <c r="A298" i="105"/>
  <c r="D298" i="105" s="1"/>
  <c r="F297" i="105"/>
  <c r="H288" i="95"/>
  <c r="E288" i="95"/>
  <c r="B289" i="95"/>
  <c r="C289" i="95"/>
  <c r="D289" i="95"/>
  <c r="F289" i="95"/>
  <c r="G289" i="95"/>
  <c r="A290" i="95"/>
  <c r="H297" i="105" l="1"/>
  <c r="E297" i="105"/>
  <c r="C298" i="105"/>
  <c r="B298" i="105"/>
  <c r="G298" i="105"/>
  <c r="F298" i="105"/>
  <c r="A299" i="105"/>
  <c r="D299" i="105" s="1"/>
  <c r="H289" i="95"/>
  <c r="E289" i="95"/>
  <c r="B290" i="95"/>
  <c r="C290" i="95"/>
  <c r="D290" i="95"/>
  <c r="A291" i="95"/>
  <c r="F290" i="95"/>
  <c r="G290" i="95"/>
  <c r="H298" i="105" l="1"/>
  <c r="C299" i="105"/>
  <c r="B299" i="105"/>
  <c r="E298" i="105"/>
  <c r="G299" i="105"/>
  <c r="A300" i="105"/>
  <c r="D300" i="105" s="1"/>
  <c r="F299" i="105"/>
  <c r="H290" i="95"/>
  <c r="E290" i="95"/>
  <c r="B291" i="95"/>
  <c r="C291" i="95"/>
  <c r="D291" i="95"/>
  <c r="A292" i="95"/>
  <c r="G291" i="95"/>
  <c r="F291" i="95"/>
  <c r="H299" i="105" l="1"/>
  <c r="H291" i="95"/>
  <c r="E299" i="105"/>
  <c r="C300" i="105"/>
  <c r="B300" i="105"/>
  <c r="G300" i="105"/>
  <c r="F300" i="105"/>
  <c r="A301" i="105"/>
  <c r="D301" i="105" s="1"/>
  <c r="E291" i="95"/>
  <c r="B292" i="95"/>
  <c r="C292" i="95"/>
  <c r="D292" i="95"/>
  <c r="A293" i="95"/>
  <c r="G292" i="95"/>
  <c r="F292" i="95"/>
  <c r="H300" i="105" l="1"/>
  <c r="E300" i="105"/>
  <c r="C301" i="105"/>
  <c r="B301" i="105"/>
  <c r="G301" i="105"/>
  <c r="A302" i="105"/>
  <c r="D302" i="105" s="1"/>
  <c r="F301" i="105"/>
  <c r="H292" i="95"/>
  <c r="E292" i="95"/>
  <c r="B293" i="95"/>
  <c r="D293" i="95"/>
  <c r="C293" i="95"/>
  <c r="A294" i="95"/>
  <c r="G293" i="95"/>
  <c r="F293" i="95"/>
  <c r="H301" i="105" l="1"/>
  <c r="E301" i="105"/>
  <c r="C302" i="105"/>
  <c r="B302" i="105"/>
  <c r="G302" i="105"/>
  <c r="A303" i="105"/>
  <c r="D303" i="105" s="1"/>
  <c r="F302" i="105"/>
  <c r="H293" i="95"/>
  <c r="E293" i="95"/>
  <c r="B294" i="95"/>
  <c r="D294" i="95"/>
  <c r="C294" i="95"/>
  <c r="A295" i="95"/>
  <c r="G294" i="95"/>
  <c r="F294" i="95"/>
  <c r="H302" i="105" l="1"/>
  <c r="E302" i="105"/>
  <c r="C303" i="105"/>
  <c r="B303" i="105"/>
  <c r="G303" i="105"/>
  <c r="A304" i="105"/>
  <c r="D304" i="105" s="1"/>
  <c r="F303" i="105"/>
  <c r="H294" i="95"/>
  <c r="E294" i="95"/>
  <c r="B295" i="95"/>
  <c r="D295" i="95"/>
  <c r="C295" i="95"/>
  <c r="G295" i="95"/>
  <c r="F295" i="95"/>
  <c r="A296" i="95"/>
  <c r="H303" i="105" l="1"/>
  <c r="E303" i="105"/>
  <c r="C304" i="105"/>
  <c r="B304" i="105"/>
  <c r="G304" i="105"/>
  <c r="A305" i="105"/>
  <c r="D305" i="105" s="1"/>
  <c r="F304" i="105"/>
  <c r="E295" i="95"/>
  <c r="H295" i="95"/>
  <c r="B296" i="95"/>
  <c r="D296" i="95"/>
  <c r="C296" i="95"/>
  <c r="G296" i="95"/>
  <c r="A297" i="95"/>
  <c r="F296" i="95"/>
  <c r="H304" i="105" l="1"/>
  <c r="E304" i="105"/>
  <c r="C305" i="105"/>
  <c r="B305" i="105"/>
  <c r="G305" i="105"/>
  <c r="A306" i="105"/>
  <c r="D306" i="105" s="1"/>
  <c r="F305" i="105"/>
  <c r="H296" i="95"/>
  <c r="E296" i="95"/>
  <c r="B297" i="95"/>
  <c r="C297" i="95"/>
  <c r="D297" i="95"/>
  <c r="A298" i="95"/>
  <c r="G297" i="95"/>
  <c r="F297" i="95"/>
  <c r="H305" i="105" l="1"/>
  <c r="E305" i="105"/>
  <c r="C306" i="105"/>
  <c r="B306" i="105"/>
  <c r="G306" i="105"/>
  <c r="A307" i="105"/>
  <c r="D307" i="105" s="1"/>
  <c r="F306" i="105"/>
  <c r="E297" i="95"/>
  <c r="H297" i="95"/>
  <c r="B298" i="95"/>
  <c r="C298" i="95"/>
  <c r="D298" i="95"/>
  <c r="A299" i="95"/>
  <c r="F298" i="95"/>
  <c r="G298" i="95"/>
  <c r="H306" i="105" l="1"/>
  <c r="E306" i="105"/>
  <c r="C307" i="105"/>
  <c r="B307" i="105"/>
  <c r="G307" i="105"/>
  <c r="A308" i="105"/>
  <c r="D308" i="105" s="1"/>
  <c r="F307" i="105"/>
  <c r="H298" i="95"/>
  <c r="E298" i="95"/>
  <c r="B299" i="95"/>
  <c r="C299" i="95"/>
  <c r="D299" i="95"/>
  <c r="G299" i="95"/>
  <c r="F299" i="95"/>
  <c r="A300" i="95"/>
  <c r="H307" i="105" l="1"/>
  <c r="E307" i="105"/>
  <c r="C308" i="105"/>
  <c r="E308" i="105" s="1"/>
  <c r="B308" i="105"/>
  <c r="G308" i="105"/>
  <c r="A309" i="105"/>
  <c r="D309" i="105" s="1"/>
  <c r="F308" i="105"/>
  <c r="H299" i="95"/>
  <c r="E299" i="95"/>
  <c r="B300" i="95"/>
  <c r="D300" i="95"/>
  <c r="C300" i="95"/>
  <c r="F300" i="95"/>
  <c r="A301" i="95"/>
  <c r="G300" i="95"/>
  <c r="H308" i="105" l="1"/>
  <c r="C309" i="105"/>
  <c r="E309" i="105" s="1"/>
  <c r="B309" i="105"/>
  <c r="G309" i="105"/>
  <c r="A310" i="105"/>
  <c r="D310" i="105" s="1"/>
  <c r="F309" i="105"/>
  <c r="E300" i="95"/>
  <c r="H300" i="95"/>
  <c r="B301" i="95"/>
  <c r="C301" i="95"/>
  <c r="D301" i="95"/>
  <c r="G301" i="95"/>
  <c r="A302" i="95"/>
  <c r="F301" i="95"/>
  <c r="H309" i="105" l="1"/>
  <c r="C310" i="105"/>
  <c r="E310" i="105" s="1"/>
  <c r="B310" i="105"/>
  <c r="G310" i="105"/>
  <c r="A311" i="105"/>
  <c r="D311" i="105" s="1"/>
  <c r="F310" i="105"/>
  <c r="H301" i="95"/>
  <c r="E301" i="95"/>
  <c r="B302" i="95"/>
  <c r="D302" i="95"/>
  <c r="C302" i="95"/>
  <c r="G302" i="95"/>
  <c r="A303" i="95"/>
  <c r="F302" i="95"/>
  <c r="H310" i="105" l="1"/>
  <c r="C311" i="105"/>
  <c r="B311" i="105"/>
  <c r="G311" i="105"/>
  <c r="H311" i="105" s="1"/>
  <c r="A312" i="105"/>
  <c r="D312" i="105" s="1"/>
  <c r="F311" i="105"/>
  <c r="H302" i="95"/>
  <c r="E302" i="95"/>
  <c r="B303" i="95"/>
  <c r="C303" i="95"/>
  <c r="D303" i="95"/>
  <c r="G303" i="95"/>
  <c r="F303" i="95"/>
  <c r="A304" i="95"/>
  <c r="C312" i="105" l="1"/>
  <c r="B312" i="105"/>
  <c r="E311" i="105"/>
  <c r="G312" i="105"/>
  <c r="H312" i="105" s="1"/>
  <c r="A313" i="105"/>
  <c r="D313" i="105" s="1"/>
  <c r="F312" i="105"/>
  <c r="E303" i="95"/>
  <c r="H303" i="95"/>
  <c r="B304" i="95"/>
  <c r="C304" i="95"/>
  <c r="D304" i="95"/>
  <c r="A305" i="95"/>
  <c r="G304" i="95"/>
  <c r="F304" i="95"/>
  <c r="E312" i="105" l="1"/>
  <c r="C313" i="105"/>
  <c r="B313" i="105"/>
  <c r="G313" i="105"/>
  <c r="A314" i="105"/>
  <c r="D314" i="105" s="1"/>
  <c r="F313" i="105"/>
  <c r="H304" i="95"/>
  <c r="E304" i="95"/>
  <c r="B305" i="95"/>
  <c r="D305" i="95"/>
  <c r="C305" i="95"/>
  <c r="G305" i="95"/>
  <c r="A306" i="95"/>
  <c r="F305" i="95"/>
  <c r="H313" i="105" l="1"/>
  <c r="E313" i="105"/>
  <c r="C314" i="105"/>
  <c r="B314" i="105"/>
  <c r="G314" i="105"/>
  <c r="A315" i="105"/>
  <c r="D315" i="105" s="1"/>
  <c r="F314" i="105"/>
  <c r="H305" i="95"/>
  <c r="E305" i="95"/>
  <c r="B306" i="95"/>
  <c r="D306" i="95"/>
  <c r="C306" i="95"/>
  <c r="A307" i="95"/>
  <c r="G306" i="95"/>
  <c r="F306" i="95"/>
  <c r="H314" i="105" l="1"/>
  <c r="E314" i="105"/>
  <c r="C315" i="105"/>
  <c r="E315" i="105" s="1"/>
  <c r="B315" i="105"/>
  <c r="G315" i="105"/>
  <c r="A316" i="105"/>
  <c r="D316" i="105" s="1"/>
  <c r="F315" i="105"/>
  <c r="E306" i="95"/>
  <c r="H306" i="95"/>
  <c r="B307" i="95"/>
  <c r="C307" i="95"/>
  <c r="D307" i="95"/>
  <c r="F307" i="95"/>
  <c r="G307" i="95"/>
  <c r="A308" i="95"/>
  <c r="H315" i="105" l="1"/>
  <c r="C316" i="105"/>
  <c r="B316" i="105"/>
  <c r="H307" i="95"/>
  <c r="G316" i="105"/>
  <c r="A317" i="105"/>
  <c r="D317" i="105" s="1"/>
  <c r="F316" i="105"/>
  <c r="E307" i="95"/>
  <c r="B308" i="95"/>
  <c r="D308" i="95"/>
  <c r="C308" i="95"/>
  <c r="F308" i="95"/>
  <c r="A309" i="95"/>
  <c r="G308" i="95"/>
  <c r="H316" i="105" l="1"/>
  <c r="E316" i="105"/>
  <c r="C317" i="105"/>
  <c r="E317" i="105" s="1"/>
  <c r="B317" i="105"/>
  <c r="G317" i="105"/>
  <c r="A318" i="105"/>
  <c r="D318" i="105" s="1"/>
  <c r="F317" i="105"/>
  <c r="E308" i="95"/>
  <c r="H308" i="95"/>
  <c r="B309" i="95"/>
  <c r="C309" i="95"/>
  <c r="D309" i="95"/>
  <c r="G309" i="95"/>
  <c r="A310" i="95"/>
  <c r="F309" i="95"/>
  <c r="H317" i="105" l="1"/>
  <c r="B318" i="105"/>
  <c r="C318" i="105"/>
  <c r="G318" i="105"/>
  <c r="A319" i="105"/>
  <c r="D319" i="105" s="1"/>
  <c r="F318" i="105"/>
  <c r="H309" i="95"/>
  <c r="E309" i="95"/>
  <c r="B310" i="95"/>
  <c r="C310" i="95"/>
  <c r="D310" i="95"/>
  <c r="A311" i="95"/>
  <c r="F310" i="95"/>
  <c r="G310" i="95"/>
  <c r="H318" i="105" l="1"/>
  <c r="E318" i="105"/>
  <c r="C319" i="105"/>
  <c r="E319" i="105" s="1"/>
  <c r="B319" i="105"/>
  <c r="G319" i="105"/>
  <c r="H319" i="105" s="1"/>
  <c r="A320" i="105"/>
  <c r="D320" i="105" s="1"/>
  <c r="F319" i="105"/>
  <c r="E310" i="95"/>
  <c r="H310" i="95"/>
  <c r="B311" i="95"/>
  <c r="C311" i="95"/>
  <c r="D311" i="95"/>
  <c r="A312" i="95"/>
  <c r="F311" i="95"/>
  <c r="G311" i="95"/>
  <c r="C320" i="105" l="1"/>
  <c r="E320" i="105" s="1"/>
  <c r="B320" i="105"/>
  <c r="G320" i="105"/>
  <c r="A321" i="105"/>
  <c r="D321" i="105" s="1"/>
  <c r="F320" i="105"/>
  <c r="E311" i="95"/>
  <c r="H311" i="95"/>
  <c r="B312" i="95"/>
  <c r="C312" i="95"/>
  <c r="D312" i="95"/>
  <c r="G312" i="95"/>
  <c r="F312" i="95"/>
  <c r="A313" i="95"/>
  <c r="H320" i="105" l="1"/>
  <c r="C321" i="105"/>
  <c r="B321" i="105"/>
  <c r="G321" i="105"/>
  <c r="H321" i="105" s="1"/>
  <c r="A322" i="105"/>
  <c r="D322" i="105" s="1"/>
  <c r="F321" i="105"/>
  <c r="E312" i="95"/>
  <c r="H312" i="95"/>
  <c r="B313" i="95"/>
  <c r="D313" i="95"/>
  <c r="C313" i="95"/>
  <c r="A314" i="95"/>
  <c r="F313" i="95"/>
  <c r="G313" i="95"/>
  <c r="E321" i="105" l="1"/>
  <c r="B322" i="105"/>
  <c r="C322" i="105"/>
  <c r="G322" i="105"/>
  <c r="A323" i="105"/>
  <c r="D323" i="105" s="1"/>
  <c r="F322" i="105"/>
  <c r="E313" i="95"/>
  <c r="H313" i="95"/>
  <c r="B314" i="95"/>
  <c r="C314" i="95"/>
  <c r="D314" i="95"/>
  <c r="F314" i="95"/>
  <c r="G314" i="95"/>
  <c r="A315" i="95"/>
  <c r="H322" i="105" l="1"/>
  <c r="E322" i="105"/>
  <c r="C323" i="105"/>
  <c r="B323" i="105"/>
  <c r="G323" i="105"/>
  <c r="A324" i="105"/>
  <c r="D324" i="105" s="1"/>
  <c r="F323" i="105"/>
  <c r="H314" i="95"/>
  <c r="E314" i="95"/>
  <c r="B315" i="95"/>
  <c r="C315" i="95"/>
  <c r="D315" i="95"/>
  <c r="G315" i="95"/>
  <c r="F315" i="95"/>
  <c r="A316" i="95"/>
  <c r="H323" i="105" l="1"/>
  <c r="E323" i="105"/>
  <c r="C324" i="105"/>
  <c r="E324" i="105" s="1"/>
  <c r="B324" i="105"/>
  <c r="G324" i="105"/>
  <c r="A325" i="105"/>
  <c r="D325" i="105" s="1"/>
  <c r="F324" i="105"/>
  <c r="E315" i="95"/>
  <c r="H315" i="95"/>
  <c r="B316" i="95"/>
  <c r="C316" i="95"/>
  <c r="D316" i="95"/>
  <c r="G316" i="95"/>
  <c r="F316" i="95"/>
  <c r="A317" i="95"/>
  <c r="H324" i="105" l="1"/>
  <c r="C325" i="105"/>
  <c r="B325" i="105"/>
  <c r="G325" i="105"/>
  <c r="A326" i="105"/>
  <c r="D326" i="105" s="1"/>
  <c r="F325" i="105"/>
  <c r="E316" i="95"/>
  <c r="H316" i="95"/>
  <c r="B317" i="95"/>
  <c r="C317" i="95"/>
  <c r="D317" i="95"/>
  <c r="G317" i="95"/>
  <c r="A318" i="95"/>
  <c r="F317" i="95"/>
  <c r="H325" i="105" l="1"/>
  <c r="E325" i="105"/>
  <c r="C326" i="105"/>
  <c r="B326" i="105"/>
  <c r="G326" i="105"/>
  <c r="H326" i="105" s="1"/>
  <c r="A327" i="105"/>
  <c r="D327" i="105" s="1"/>
  <c r="F326" i="105"/>
  <c r="H317" i="95"/>
  <c r="E317" i="95"/>
  <c r="B318" i="95"/>
  <c r="D318" i="95"/>
  <c r="C318" i="95"/>
  <c r="A319" i="95"/>
  <c r="F318" i="95"/>
  <c r="G318" i="95"/>
  <c r="E326" i="105" l="1"/>
  <c r="C327" i="105"/>
  <c r="E327" i="105" s="1"/>
  <c r="B327" i="105"/>
  <c r="G327" i="105"/>
  <c r="A328" i="105"/>
  <c r="D328" i="105" s="1"/>
  <c r="F327" i="105"/>
  <c r="E318" i="95"/>
  <c r="H318" i="95"/>
  <c r="B319" i="95"/>
  <c r="C319" i="95"/>
  <c r="D319" i="95"/>
  <c r="F319" i="95"/>
  <c r="A320" i="95"/>
  <c r="G319" i="95"/>
  <c r="H327" i="105" l="1"/>
  <c r="C328" i="105"/>
  <c r="B328" i="105"/>
  <c r="G328" i="105"/>
  <c r="A329" i="105"/>
  <c r="D329" i="105" s="1"/>
  <c r="F328" i="105"/>
  <c r="E319" i="95"/>
  <c r="H319" i="95"/>
  <c r="B320" i="95"/>
  <c r="C320" i="95"/>
  <c r="D320" i="95"/>
  <c r="G320" i="95"/>
  <c r="A321" i="95"/>
  <c r="F320" i="95"/>
  <c r="H328" i="105" l="1"/>
  <c r="E328" i="105"/>
  <c r="C329" i="105"/>
  <c r="B329" i="105"/>
  <c r="G329" i="105"/>
  <c r="A330" i="105"/>
  <c r="D330" i="105" s="1"/>
  <c r="F329" i="105"/>
  <c r="H320" i="95"/>
  <c r="E320" i="95"/>
  <c r="B321" i="95"/>
  <c r="C321" i="95"/>
  <c r="D321" i="95"/>
  <c r="F321" i="95"/>
  <c r="G321" i="95"/>
  <c r="H321" i="95" s="1"/>
  <c r="A322" i="95"/>
  <c r="H329" i="105" l="1"/>
  <c r="E329" i="105"/>
  <c r="C330" i="105"/>
  <c r="E330" i="105" s="1"/>
  <c r="B330" i="105"/>
  <c r="G330" i="105"/>
  <c r="A331" i="105"/>
  <c r="D331" i="105" s="1"/>
  <c r="F330" i="105"/>
  <c r="E321" i="95"/>
  <c r="B322" i="95"/>
  <c r="D322" i="95"/>
  <c r="C322" i="95"/>
  <c r="F322" i="95"/>
  <c r="G322" i="95"/>
  <c r="A323" i="95"/>
  <c r="H330" i="105" l="1"/>
  <c r="C331" i="105"/>
  <c r="E331" i="105" s="1"/>
  <c r="B331" i="105"/>
  <c r="G331" i="105"/>
  <c r="A332" i="105"/>
  <c r="D332" i="105" s="1"/>
  <c r="F331" i="105"/>
  <c r="E322" i="95"/>
  <c r="H322" i="95"/>
  <c r="B323" i="95"/>
  <c r="C323" i="95"/>
  <c r="D323" i="95"/>
  <c r="A324" i="95"/>
  <c r="F323" i="95"/>
  <c r="G323" i="95"/>
  <c r="H331" i="105" l="1"/>
  <c r="C332" i="105"/>
  <c r="E332" i="105" s="1"/>
  <c r="B332" i="105"/>
  <c r="G332" i="105"/>
  <c r="A333" i="105"/>
  <c r="D333" i="105" s="1"/>
  <c r="F332" i="105"/>
  <c r="E323" i="95"/>
  <c r="H323" i="95"/>
  <c r="B324" i="95"/>
  <c r="D324" i="95"/>
  <c r="C324" i="95"/>
  <c r="G324" i="95"/>
  <c r="F324" i="95"/>
  <c r="A325" i="95"/>
  <c r="H332" i="105" l="1"/>
  <c r="C333" i="105"/>
  <c r="B333" i="105"/>
  <c r="G333" i="105"/>
  <c r="A334" i="105"/>
  <c r="D334" i="105" s="1"/>
  <c r="F333" i="105"/>
  <c r="E324" i="95"/>
  <c r="H324" i="95"/>
  <c r="B325" i="95"/>
  <c r="D325" i="95"/>
  <c r="C325" i="95"/>
  <c r="A326" i="95"/>
  <c r="G325" i="95"/>
  <c r="F325" i="95"/>
  <c r="H333" i="105" l="1"/>
  <c r="E333" i="105"/>
  <c r="C334" i="105"/>
  <c r="B334" i="105"/>
  <c r="G334" i="105"/>
  <c r="A335" i="105"/>
  <c r="D335" i="105" s="1"/>
  <c r="F334" i="105"/>
  <c r="H325" i="95"/>
  <c r="E325" i="95"/>
  <c r="B326" i="95"/>
  <c r="C326" i="95"/>
  <c r="D326" i="95"/>
  <c r="A327" i="95"/>
  <c r="F326" i="95"/>
  <c r="G326" i="95"/>
  <c r="H326" i="95" s="1"/>
  <c r="H334" i="105" l="1"/>
  <c r="E334" i="105"/>
  <c r="C335" i="105"/>
  <c r="E335" i="105" s="1"/>
  <c r="B335" i="105"/>
  <c r="G335" i="105"/>
  <c r="A336" i="105"/>
  <c r="D336" i="105" s="1"/>
  <c r="F335" i="105"/>
  <c r="E326" i="95"/>
  <c r="B327" i="95"/>
  <c r="C327" i="95"/>
  <c r="D327" i="95"/>
  <c r="G327" i="95"/>
  <c r="F327" i="95"/>
  <c r="A328" i="95"/>
  <c r="H335" i="105" l="1"/>
  <c r="C336" i="105"/>
  <c r="E336" i="105" s="1"/>
  <c r="B336" i="105"/>
  <c r="G336" i="105"/>
  <c r="A337" i="105"/>
  <c r="D337" i="105" s="1"/>
  <c r="F336" i="105"/>
  <c r="E327" i="95"/>
  <c r="H327" i="95"/>
  <c r="B328" i="95"/>
  <c r="D328" i="95"/>
  <c r="C328" i="95"/>
  <c r="G328" i="95"/>
  <c r="A329" i="95"/>
  <c r="F328" i="95"/>
  <c r="H336" i="105" l="1"/>
  <c r="C337" i="105"/>
  <c r="E337" i="105" s="1"/>
  <c r="B337" i="105"/>
  <c r="G337" i="105"/>
  <c r="A338" i="105"/>
  <c r="D338" i="105" s="1"/>
  <c r="F337" i="105"/>
  <c r="H328" i="95"/>
  <c r="E328" i="95"/>
  <c r="B329" i="95"/>
  <c r="C329" i="95"/>
  <c r="D329" i="95"/>
  <c r="G329" i="95"/>
  <c r="F329" i="95"/>
  <c r="A330" i="95"/>
  <c r="H337" i="105" l="1"/>
  <c r="B338" i="105"/>
  <c r="C338" i="105"/>
  <c r="H329" i="95"/>
  <c r="G338" i="105"/>
  <c r="A339" i="105"/>
  <c r="D339" i="105" s="1"/>
  <c r="F338" i="105"/>
  <c r="E329" i="95"/>
  <c r="B330" i="95"/>
  <c r="C330" i="95"/>
  <c r="D330" i="95"/>
  <c r="A331" i="95"/>
  <c r="G330" i="95"/>
  <c r="F330" i="95"/>
  <c r="H338" i="105" l="1"/>
  <c r="C339" i="105"/>
  <c r="B339" i="105"/>
  <c r="E338" i="105"/>
  <c r="G339" i="105"/>
  <c r="A340" i="105"/>
  <c r="D340" i="105" s="1"/>
  <c r="F339" i="105"/>
  <c r="H330" i="95"/>
  <c r="E330" i="95"/>
  <c r="B331" i="95"/>
  <c r="C331" i="95"/>
  <c r="D331" i="95"/>
  <c r="A332" i="95"/>
  <c r="F331" i="95"/>
  <c r="G331" i="95"/>
  <c r="H339" i="105" l="1"/>
  <c r="C340" i="105"/>
  <c r="B340" i="105"/>
  <c r="G340" i="105"/>
  <c r="A341" i="105"/>
  <c r="D341" i="105" s="1"/>
  <c r="F340" i="105"/>
  <c r="E339" i="105"/>
  <c r="E331" i="95"/>
  <c r="H331" i="95"/>
  <c r="B332" i="95"/>
  <c r="D332" i="95"/>
  <c r="C332" i="95"/>
  <c r="G332" i="95"/>
  <c r="F332" i="95"/>
  <c r="A333" i="95"/>
  <c r="H340" i="105" l="1"/>
  <c r="E340" i="105"/>
  <c r="C341" i="105"/>
  <c r="B341" i="105"/>
  <c r="G341" i="105"/>
  <c r="A342" i="105"/>
  <c r="D342" i="105" s="1"/>
  <c r="F341" i="105"/>
  <c r="E332" i="95"/>
  <c r="H332" i="95"/>
  <c r="B333" i="95"/>
  <c r="D333" i="95"/>
  <c r="C333" i="95"/>
  <c r="A334" i="95"/>
  <c r="G333" i="95"/>
  <c r="F333" i="95"/>
  <c r="H341" i="105" l="1"/>
  <c r="C342" i="105"/>
  <c r="B342" i="105"/>
  <c r="E341" i="105"/>
  <c r="G342" i="105"/>
  <c r="A343" i="105"/>
  <c r="D343" i="105" s="1"/>
  <c r="F342" i="105"/>
  <c r="H333" i="95"/>
  <c r="E333" i="95"/>
  <c r="B334" i="95"/>
  <c r="C334" i="95"/>
  <c r="D334" i="95"/>
  <c r="F334" i="95"/>
  <c r="G334" i="95"/>
  <c r="A335" i="95"/>
  <c r="H342" i="105" l="1"/>
  <c r="C343" i="105"/>
  <c r="E343" i="105" s="1"/>
  <c r="B343" i="105"/>
  <c r="E342" i="105"/>
  <c r="H334" i="95"/>
  <c r="A344" i="105"/>
  <c r="D344" i="105" s="1"/>
  <c r="G343" i="105"/>
  <c r="F343" i="105"/>
  <c r="E334" i="95"/>
  <c r="B335" i="95"/>
  <c r="D335" i="95"/>
  <c r="C335" i="95"/>
  <c r="G335" i="95"/>
  <c r="F335" i="95"/>
  <c r="A336" i="95"/>
  <c r="H343" i="105" l="1"/>
  <c r="C344" i="105"/>
  <c r="E344" i="105" s="1"/>
  <c r="B344" i="105"/>
  <c r="F344" i="105"/>
  <c r="A345" i="105"/>
  <c r="D345" i="105" s="1"/>
  <c r="G344" i="105"/>
  <c r="E335" i="95"/>
  <c r="H335" i="95"/>
  <c r="B336" i="95"/>
  <c r="D336" i="95"/>
  <c r="C336" i="95"/>
  <c r="F336" i="95"/>
  <c r="G336" i="95"/>
  <c r="A337" i="95"/>
  <c r="H344" i="105" l="1"/>
  <c r="C345" i="105"/>
  <c r="E345" i="105" s="1"/>
  <c r="B345" i="105"/>
  <c r="A346" i="105"/>
  <c r="D346" i="105" s="1"/>
  <c r="G345" i="105"/>
  <c r="F345" i="105"/>
  <c r="H336" i="95"/>
  <c r="E336" i="95"/>
  <c r="B337" i="95"/>
  <c r="D337" i="95"/>
  <c r="C337" i="95"/>
  <c r="G337" i="95"/>
  <c r="A338" i="95"/>
  <c r="F337" i="95"/>
  <c r="H337" i="95" l="1"/>
  <c r="H345" i="105"/>
  <c r="B346" i="105"/>
  <c r="C346" i="105"/>
  <c r="A347" i="105"/>
  <c r="D347" i="105" s="1"/>
  <c r="G346" i="105"/>
  <c r="F346" i="105"/>
  <c r="E337" i="95"/>
  <c r="B338" i="95"/>
  <c r="C338" i="95"/>
  <c r="D338" i="95"/>
  <c r="A339" i="95"/>
  <c r="F338" i="95"/>
  <c r="G338" i="95"/>
  <c r="H346" i="105" l="1"/>
  <c r="E346" i="105"/>
  <c r="B347" i="105"/>
  <c r="C347" i="105"/>
  <c r="A348" i="105"/>
  <c r="D348" i="105" s="1"/>
  <c r="G347" i="105"/>
  <c r="F347" i="105"/>
  <c r="E338" i="95"/>
  <c r="H338" i="95"/>
  <c r="B339" i="95"/>
  <c r="C339" i="95"/>
  <c r="D339" i="95"/>
  <c r="A340" i="95"/>
  <c r="G339" i="95"/>
  <c r="F339" i="95"/>
  <c r="H347" i="105" l="1"/>
  <c r="E347" i="105"/>
  <c r="C348" i="105"/>
  <c r="B348" i="105"/>
  <c r="A349" i="105"/>
  <c r="D349" i="105" s="1"/>
  <c r="G348" i="105"/>
  <c r="F348" i="105"/>
  <c r="H339" i="95"/>
  <c r="E339" i="95"/>
  <c r="B340" i="95"/>
  <c r="C340" i="95"/>
  <c r="D340" i="95"/>
  <c r="A341" i="95"/>
  <c r="G340" i="95"/>
  <c r="H340" i="95" s="1"/>
  <c r="F340" i="95"/>
  <c r="H348" i="105" l="1"/>
  <c r="E348" i="105"/>
  <c r="C349" i="105"/>
  <c r="B349" i="105"/>
  <c r="A350" i="105"/>
  <c r="D350" i="105" s="1"/>
  <c r="G349" i="105"/>
  <c r="F349" i="105"/>
  <c r="E340" i="95"/>
  <c r="B341" i="95"/>
  <c r="D341" i="95"/>
  <c r="C341" i="95"/>
  <c r="G341" i="95"/>
  <c r="F341" i="95"/>
  <c r="A342" i="95"/>
  <c r="H349" i="105" l="1"/>
  <c r="E349" i="105"/>
  <c r="C350" i="105"/>
  <c r="B350" i="105"/>
  <c r="A351" i="105"/>
  <c r="D351" i="105" s="1"/>
  <c r="G350" i="105"/>
  <c r="H350" i="105" s="1"/>
  <c r="F350" i="105"/>
  <c r="E341" i="95"/>
  <c r="H341" i="95"/>
  <c r="B342" i="95"/>
  <c r="D342" i="95"/>
  <c r="C342" i="95"/>
  <c r="F342" i="95"/>
  <c r="G342" i="95"/>
  <c r="A343" i="95"/>
  <c r="E350" i="105" l="1"/>
  <c r="C351" i="105"/>
  <c r="B351" i="105"/>
  <c r="A352" i="105"/>
  <c r="D352" i="105" s="1"/>
  <c r="G351" i="105"/>
  <c r="F351" i="105"/>
  <c r="H342" i="95"/>
  <c r="E342" i="95"/>
  <c r="B343" i="95"/>
  <c r="D343" i="95"/>
  <c r="C343" i="95"/>
  <c r="A344" i="95"/>
  <c r="G343" i="95"/>
  <c r="F343" i="95"/>
  <c r="H351" i="105" l="1"/>
  <c r="C352" i="105"/>
  <c r="E352" i="105" s="1"/>
  <c r="B352" i="105"/>
  <c r="E351" i="105"/>
  <c r="A353" i="105"/>
  <c r="D353" i="105" s="1"/>
  <c r="G352" i="105"/>
  <c r="F352" i="105"/>
  <c r="H343" i="95"/>
  <c r="E343" i="95"/>
  <c r="B344" i="95"/>
  <c r="D344" i="95"/>
  <c r="C344" i="95"/>
  <c r="A345" i="95"/>
  <c r="G344" i="95"/>
  <c r="F344" i="95"/>
  <c r="H352" i="105" l="1"/>
  <c r="C353" i="105"/>
  <c r="E353" i="105" s="1"/>
  <c r="B353" i="105"/>
  <c r="A354" i="105"/>
  <c r="D354" i="105" s="1"/>
  <c r="G353" i="105"/>
  <c r="F353" i="105"/>
  <c r="E344" i="95"/>
  <c r="H344" i="95"/>
  <c r="B345" i="95"/>
  <c r="C345" i="95"/>
  <c r="D345" i="95"/>
  <c r="G345" i="95"/>
  <c r="A346" i="95"/>
  <c r="F345" i="95"/>
  <c r="H353" i="105" l="1"/>
  <c r="C354" i="105"/>
  <c r="E354" i="105" s="1"/>
  <c r="B354" i="105"/>
  <c r="A355" i="105"/>
  <c r="D355" i="105" s="1"/>
  <c r="G354" i="105"/>
  <c r="F354" i="105"/>
  <c r="H345" i="95"/>
  <c r="E345" i="95"/>
  <c r="B346" i="95"/>
  <c r="C346" i="95"/>
  <c r="D346" i="95"/>
  <c r="F346" i="95"/>
  <c r="G346" i="95"/>
  <c r="A347" i="95"/>
  <c r="H354" i="105" l="1"/>
  <c r="C355" i="105"/>
  <c r="E355" i="105" s="1"/>
  <c r="B355" i="105"/>
  <c r="A356" i="105"/>
  <c r="D356" i="105" s="1"/>
  <c r="G355" i="105"/>
  <c r="F355" i="105"/>
  <c r="H346" i="95"/>
  <c r="E346" i="95"/>
  <c r="B347" i="95"/>
  <c r="D347" i="95"/>
  <c r="C347" i="95"/>
  <c r="F347" i="95"/>
  <c r="G347" i="95"/>
  <c r="A348" i="95"/>
  <c r="H355" i="105" l="1"/>
  <c r="C356" i="105"/>
  <c r="B356" i="105"/>
  <c r="A357" i="105"/>
  <c r="D357" i="105" s="1"/>
  <c r="F356" i="105"/>
  <c r="G356" i="105"/>
  <c r="E347" i="95"/>
  <c r="H347" i="95"/>
  <c r="B348" i="95"/>
  <c r="C348" i="95"/>
  <c r="D348" i="95"/>
  <c r="G348" i="95"/>
  <c r="A349" i="95"/>
  <c r="F348" i="95"/>
  <c r="H356" i="105" l="1"/>
  <c r="C357" i="105"/>
  <c r="E357" i="105" s="1"/>
  <c r="B357" i="105"/>
  <c r="E356" i="105"/>
  <c r="A358" i="105"/>
  <c r="D358" i="105" s="1"/>
  <c r="G357" i="105"/>
  <c r="F357" i="105"/>
  <c r="H348" i="95"/>
  <c r="E348" i="95"/>
  <c r="B349" i="95"/>
  <c r="D349" i="95"/>
  <c r="C349" i="95"/>
  <c r="G349" i="95"/>
  <c r="F349" i="95"/>
  <c r="A350" i="95"/>
  <c r="H357" i="105" l="1"/>
  <c r="C358" i="105"/>
  <c r="B358" i="105"/>
  <c r="A359" i="105"/>
  <c r="D359" i="105" s="1"/>
  <c r="G358" i="105"/>
  <c r="F358" i="105"/>
  <c r="E349" i="95"/>
  <c r="H349" i="95"/>
  <c r="B350" i="95"/>
  <c r="D350" i="95"/>
  <c r="C350" i="95"/>
  <c r="A351" i="95"/>
  <c r="F350" i="95"/>
  <c r="G350" i="95"/>
  <c r="H358" i="105" l="1"/>
  <c r="E358" i="105"/>
  <c r="C359" i="105"/>
  <c r="B359" i="105"/>
  <c r="A360" i="105"/>
  <c r="D360" i="105" s="1"/>
  <c r="G359" i="105"/>
  <c r="F359" i="105"/>
  <c r="E350" i="95"/>
  <c r="H350" i="95"/>
  <c r="B351" i="95"/>
  <c r="D351" i="95"/>
  <c r="C351" i="95"/>
  <c r="G351" i="95"/>
  <c r="F351" i="95"/>
  <c r="A352" i="95"/>
  <c r="H359" i="105" l="1"/>
  <c r="E359" i="105"/>
  <c r="C360" i="105"/>
  <c r="E360" i="105" s="1"/>
  <c r="B360" i="105"/>
  <c r="A361" i="105"/>
  <c r="D361" i="105" s="1"/>
  <c r="G360" i="105"/>
  <c r="H360" i="105" s="1"/>
  <c r="F360" i="105"/>
  <c r="E351" i="95"/>
  <c r="H351" i="95"/>
  <c r="B352" i="95"/>
  <c r="C352" i="95"/>
  <c r="D352" i="95"/>
  <c r="F352" i="95"/>
  <c r="A353" i="95"/>
  <c r="G352" i="95"/>
  <c r="C361" i="105" l="1"/>
  <c r="B361" i="105"/>
  <c r="A362" i="105"/>
  <c r="D362" i="105" s="1"/>
  <c r="G361" i="105"/>
  <c r="F361" i="105"/>
  <c r="E352" i="95"/>
  <c r="H352" i="95"/>
  <c r="B353" i="95"/>
  <c r="D353" i="95"/>
  <c r="C353" i="95"/>
  <c r="G353" i="95"/>
  <c r="A354" i="95"/>
  <c r="F353" i="95"/>
  <c r="H361" i="105" l="1"/>
  <c r="E361" i="105"/>
  <c r="B362" i="105"/>
  <c r="C362" i="105"/>
  <c r="E362" i="105" s="1"/>
  <c r="A363" i="105"/>
  <c r="D363" i="105" s="1"/>
  <c r="G362" i="105"/>
  <c r="F362" i="105"/>
  <c r="E353" i="95"/>
  <c r="H353" i="95"/>
  <c r="B354" i="95"/>
  <c r="C354" i="95"/>
  <c r="D354" i="95"/>
  <c r="A355" i="95"/>
  <c r="F354" i="95"/>
  <c r="G354" i="95"/>
  <c r="H362" i="105" l="1"/>
  <c r="B363" i="105"/>
  <c r="C363" i="105"/>
  <c r="E363" i="105" s="1"/>
  <c r="A364" i="105"/>
  <c r="D364" i="105" s="1"/>
  <c r="G363" i="105"/>
  <c r="F363" i="105"/>
  <c r="E354" i="95"/>
  <c r="H354" i="95"/>
  <c r="B355" i="95"/>
  <c r="D355" i="95"/>
  <c r="C355" i="95"/>
  <c r="A356" i="95"/>
  <c r="F355" i="95"/>
  <c r="G355" i="95"/>
  <c r="H363" i="105" l="1"/>
  <c r="C364" i="105"/>
  <c r="E364" i="105" s="1"/>
  <c r="B364" i="105"/>
  <c r="A365" i="105"/>
  <c r="D365" i="105" s="1"/>
  <c r="G364" i="105"/>
  <c r="F364" i="105"/>
  <c r="E355" i="95"/>
  <c r="H355" i="95"/>
  <c r="B356" i="95"/>
  <c r="C356" i="95"/>
  <c r="D356" i="95"/>
  <c r="A357" i="95"/>
  <c r="G356" i="95"/>
  <c r="F356" i="95"/>
  <c r="H364" i="105" l="1"/>
  <c r="C365" i="105"/>
  <c r="B365" i="105"/>
  <c r="A366" i="105"/>
  <c r="D366" i="105" s="1"/>
  <c r="G365" i="105"/>
  <c r="H365" i="105" s="1"/>
  <c r="F365" i="105"/>
  <c r="E356" i="95"/>
  <c r="H356" i="95"/>
  <c r="B357" i="95"/>
  <c r="C357" i="95"/>
  <c r="D357" i="95"/>
  <c r="G357" i="95"/>
  <c r="A358" i="95"/>
  <c r="F357" i="95"/>
  <c r="E365" i="105" l="1"/>
  <c r="C366" i="105"/>
  <c r="E366" i="105" s="1"/>
  <c r="B366" i="105"/>
  <c r="A367" i="105"/>
  <c r="D367" i="105" s="1"/>
  <c r="G366" i="105"/>
  <c r="F366" i="105"/>
  <c r="E357" i="95"/>
  <c r="H357" i="95"/>
  <c r="B358" i="95"/>
  <c r="C358" i="95"/>
  <c r="D358" i="95"/>
  <c r="G358" i="95"/>
  <c r="F358" i="95"/>
  <c r="A359" i="95"/>
  <c r="H366" i="105" l="1"/>
  <c r="C367" i="105"/>
  <c r="B367" i="105"/>
  <c r="A368" i="105"/>
  <c r="D368" i="105" s="1"/>
  <c r="G367" i="105"/>
  <c r="F367" i="105"/>
  <c r="E358" i="95"/>
  <c r="H358" i="95"/>
  <c r="B359" i="95"/>
  <c r="C359" i="95"/>
  <c r="D359" i="95"/>
  <c r="A360" i="95"/>
  <c r="G359" i="95"/>
  <c r="F359" i="95"/>
  <c r="H367" i="105" l="1"/>
  <c r="E367" i="105"/>
  <c r="C368" i="105"/>
  <c r="B368" i="105"/>
  <c r="A369" i="105"/>
  <c r="D369" i="105" s="1"/>
  <c r="G368" i="105"/>
  <c r="F368" i="105"/>
  <c r="H359" i="95"/>
  <c r="E359" i="95"/>
  <c r="B360" i="95"/>
  <c r="D360" i="95"/>
  <c r="C360" i="95"/>
  <c r="G360" i="95"/>
  <c r="F360" i="95"/>
  <c r="A361" i="95"/>
  <c r="H368" i="105" l="1"/>
  <c r="C369" i="105"/>
  <c r="B369" i="105"/>
  <c r="E368" i="105"/>
  <c r="A370" i="105"/>
  <c r="D370" i="105" s="1"/>
  <c r="G369" i="105"/>
  <c r="F369" i="105"/>
  <c r="E360" i="95"/>
  <c r="H360" i="95"/>
  <c r="B361" i="95"/>
  <c r="D361" i="95"/>
  <c r="C361" i="95"/>
  <c r="A362" i="95"/>
  <c r="F361" i="95"/>
  <c r="G361" i="95"/>
  <c r="H369" i="105" l="1"/>
  <c r="E369" i="105"/>
  <c r="C370" i="105"/>
  <c r="B370" i="105"/>
  <c r="A371" i="105"/>
  <c r="D371" i="105" s="1"/>
  <c r="G370" i="105"/>
  <c r="F370" i="105"/>
  <c r="E361" i="95"/>
  <c r="H361" i="95"/>
  <c r="B362" i="95"/>
  <c r="C362" i="95"/>
  <c r="D362" i="95"/>
  <c r="G362" i="95"/>
  <c r="A363" i="95"/>
  <c r="F362" i="95"/>
  <c r="H370" i="105" l="1"/>
  <c r="C371" i="105"/>
  <c r="E371" i="105" s="1"/>
  <c r="B371" i="105"/>
  <c r="E370" i="105"/>
  <c r="A372" i="105"/>
  <c r="D372" i="105" s="1"/>
  <c r="G371" i="105"/>
  <c r="F371" i="105"/>
  <c r="H362" i="95"/>
  <c r="E362" i="95"/>
  <c r="B363" i="95"/>
  <c r="D363" i="95"/>
  <c r="C363" i="95"/>
  <c r="G363" i="95"/>
  <c r="A364" i="95"/>
  <c r="F363" i="95"/>
  <c r="H371" i="105" l="1"/>
  <c r="C372" i="105"/>
  <c r="E372" i="105" s="1"/>
  <c r="B372" i="105"/>
  <c r="A373" i="105"/>
  <c r="D373" i="105" s="1"/>
  <c r="G372" i="105"/>
  <c r="F372" i="105"/>
  <c r="H363" i="95"/>
  <c r="E363" i="95"/>
  <c r="B364" i="95"/>
  <c r="D364" i="95"/>
  <c r="C364" i="95"/>
  <c r="G364" i="95"/>
  <c r="F364" i="95"/>
  <c r="A365" i="95"/>
  <c r="H372" i="105" l="1"/>
  <c r="C373" i="105"/>
  <c r="E373" i="105" s="1"/>
  <c r="B373" i="105"/>
  <c r="A374" i="105"/>
  <c r="D374" i="105" s="1"/>
  <c r="G373" i="105"/>
  <c r="F373" i="105"/>
  <c r="E364" i="95"/>
  <c r="H364" i="95"/>
  <c r="B365" i="95"/>
  <c r="D365" i="95"/>
  <c r="C365" i="95"/>
  <c r="F365" i="95"/>
  <c r="A366" i="95"/>
  <c r="G365" i="95"/>
  <c r="H373" i="105" l="1"/>
  <c r="C374" i="105"/>
  <c r="B374" i="105"/>
  <c r="A375" i="105"/>
  <c r="D375" i="105" s="1"/>
  <c r="G374" i="105"/>
  <c r="H374" i="105" s="1"/>
  <c r="F374" i="105"/>
  <c r="E365" i="95"/>
  <c r="H365" i="95"/>
  <c r="B366" i="95"/>
  <c r="D366" i="95"/>
  <c r="C366" i="95"/>
  <c r="A367" i="95"/>
  <c r="F366" i="95"/>
  <c r="G366" i="95"/>
  <c r="C375" i="105" l="1"/>
  <c r="E375" i="105" s="1"/>
  <c r="B375" i="105"/>
  <c r="A376" i="105"/>
  <c r="D376" i="105" s="1"/>
  <c r="G375" i="105"/>
  <c r="F375" i="105"/>
  <c r="E374" i="105"/>
  <c r="H366" i="95"/>
  <c r="E366" i="95"/>
  <c r="B367" i="95"/>
  <c r="C367" i="95"/>
  <c r="D367" i="95"/>
  <c r="A368" i="95"/>
  <c r="G367" i="95"/>
  <c r="F367" i="95"/>
  <c r="H375" i="105" l="1"/>
  <c r="C376" i="105"/>
  <c r="B376" i="105"/>
  <c r="A377" i="105"/>
  <c r="D377" i="105" s="1"/>
  <c r="G376" i="105"/>
  <c r="F376" i="105"/>
  <c r="E367" i="95"/>
  <c r="H367" i="95"/>
  <c r="B368" i="95"/>
  <c r="C368" i="95"/>
  <c r="D368" i="95"/>
  <c r="F368" i="95"/>
  <c r="A369" i="95"/>
  <c r="G368" i="95"/>
  <c r="H376" i="105" l="1"/>
  <c r="E376" i="105"/>
  <c r="C377" i="105"/>
  <c r="B377" i="105"/>
  <c r="A378" i="105"/>
  <c r="D378" i="105" s="1"/>
  <c r="G377" i="105"/>
  <c r="H377" i="105" s="1"/>
  <c r="F377" i="105"/>
  <c r="E368" i="95"/>
  <c r="H368" i="95"/>
  <c r="B369" i="95"/>
  <c r="C369" i="95"/>
  <c r="D369" i="95"/>
  <c r="F369" i="95"/>
  <c r="A370" i="95"/>
  <c r="G369" i="95"/>
  <c r="E377" i="105" l="1"/>
  <c r="B378" i="105"/>
  <c r="C378" i="105"/>
  <c r="E378" i="105" s="1"/>
  <c r="A379" i="105"/>
  <c r="D379" i="105" s="1"/>
  <c r="G378" i="105"/>
  <c r="F378" i="105"/>
  <c r="E369" i="95"/>
  <c r="H369" i="95"/>
  <c r="B370" i="95"/>
  <c r="D370" i="95"/>
  <c r="C370" i="95"/>
  <c r="F370" i="95"/>
  <c r="G370" i="95"/>
  <c r="A371" i="95"/>
  <c r="H378" i="105" l="1"/>
  <c r="B379" i="105"/>
  <c r="C379" i="105"/>
  <c r="A380" i="105"/>
  <c r="D380" i="105" s="1"/>
  <c r="G379" i="105"/>
  <c r="F379" i="105"/>
  <c r="E370" i="95"/>
  <c r="H370" i="95"/>
  <c r="B371" i="95"/>
  <c r="D371" i="95"/>
  <c r="C371" i="95"/>
  <c r="G371" i="95"/>
  <c r="F371" i="95"/>
  <c r="A372" i="95"/>
  <c r="H379" i="105" l="1"/>
  <c r="E379" i="105"/>
  <c r="C380" i="105"/>
  <c r="B380" i="105"/>
  <c r="A381" i="105"/>
  <c r="D381" i="105" s="1"/>
  <c r="F380" i="105"/>
  <c r="G380" i="105"/>
  <c r="H380" i="105" s="1"/>
  <c r="E371" i="95"/>
  <c r="H371" i="95"/>
  <c r="B372" i="95"/>
  <c r="D372" i="95"/>
  <c r="C372" i="95"/>
  <c r="F372" i="95"/>
  <c r="A373" i="95"/>
  <c r="G372" i="95"/>
  <c r="C381" i="105" l="1"/>
  <c r="B381" i="105"/>
  <c r="E380" i="105"/>
  <c r="A382" i="105"/>
  <c r="D382" i="105" s="1"/>
  <c r="G381" i="105"/>
  <c r="F381" i="105"/>
  <c r="E372" i="95"/>
  <c r="H372" i="95"/>
  <c r="B373" i="95"/>
  <c r="C373" i="95"/>
  <c r="D373" i="95"/>
  <c r="A374" i="95"/>
  <c r="G373" i="95"/>
  <c r="F373" i="95"/>
  <c r="H381" i="105" l="1"/>
  <c r="E381" i="105"/>
  <c r="C382" i="105"/>
  <c r="E382" i="105" s="1"/>
  <c r="B382" i="105"/>
  <c r="A383" i="105"/>
  <c r="D383" i="105" s="1"/>
  <c r="G382" i="105"/>
  <c r="F382" i="105"/>
  <c r="E373" i="95"/>
  <c r="H373" i="95"/>
  <c r="B374" i="95"/>
  <c r="D374" i="95"/>
  <c r="C374" i="95"/>
  <c r="A375" i="95"/>
  <c r="F374" i="95"/>
  <c r="G374" i="95"/>
  <c r="H382" i="105" l="1"/>
  <c r="C383" i="105"/>
  <c r="E383" i="105" s="1"/>
  <c r="B383" i="105"/>
  <c r="H374" i="95"/>
  <c r="A384" i="105"/>
  <c r="D384" i="105" s="1"/>
  <c r="G383" i="105"/>
  <c r="F383" i="105"/>
  <c r="E374" i="95"/>
  <c r="B375" i="95"/>
  <c r="D375" i="95"/>
  <c r="C375" i="95"/>
  <c r="A376" i="95"/>
  <c r="G375" i="95"/>
  <c r="F375" i="95"/>
  <c r="H375" i="95" l="1"/>
  <c r="H383" i="105"/>
  <c r="C384" i="105"/>
  <c r="B384" i="105"/>
  <c r="A385" i="105"/>
  <c r="D385" i="105" s="1"/>
  <c r="G384" i="105"/>
  <c r="F384" i="105"/>
  <c r="E375" i="95"/>
  <c r="B376" i="95"/>
  <c r="C376" i="95"/>
  <c r="D376" i="95"/>
  <c r="F376" i="95"/>
  <c r="A377" i="95"/>
  <c r="G376" i="95"/>
  <c r="H384" i="105" l="1"/>
  <c r="E384" i="105"/>
  <c r="C385" i="105"/>
  <c r="B385" i="105"/>
  <c r="A386" i="105"/>
  <c r="D386" i="105" s="1"/>
  <c r="G385" i="105"/>
  <c r="F385" i="105"/>
  <c r="E376" i="95"/>
  <c r="H376" i="95"/>
  <c r="B377" i="95"/>
  <c r="C377" i="95"/>
  <c r="D377" i="95"/>
  <c r="G377" i="95"/>
  <c r="A378" i="95"/>
  <c r="F377" i="95"/>
  <c r="H385" i="105" l="1"/>
  <c r="E385" i="105"/>
  <c r="C386" i="105"/>
  <c r="B386" i="105"/>
  <c r="A387" i="105"/>
  <c r="D387" i="105" s="1"/>
  <c r="G386" i="105"/>
  <c r="H386" i="105" s="1"/>
  <c r="F386" i="105"/>
  <c r="E377" i="95"/>
  <c r="H377" i="95"/>
  <c r="B378" i="95"/>
  <c r="C378" i="95"/>
  <c r="D378" i="95"/>
  <c r="F378" i="95"/>
  <c r="G378" i="95"/>
  <c r="A379" i="95"/>
  <c r="E386" i="105" l="1"/>
  <c r="C387" i="105"/>
  <c r="B387" i="105"/>
  <c r="A388" i="105"/>
  <c r="D388" i="105" s="1"/>
  <c r="G387" i="105"/>
  <c r="H387" i="105" s="1"/>
  <c r="F387" i="105"/>
  <c r="E378" i="95"/>
  <c r="H378" i="95"/>
  <c r="B379" i="95"/>
  <c r="D379" i="95"/>
  <c r="C379" i="95"/>
  <c r="A380" i="95"/>
  <c r="F379" i="95"/>
  <c r="G379" i="95"/>
  <c r="E387" i="105" l="1"/>
  <c r="C388" i="105"/>
  <c r="B388" i="105"/>
  <c r="A389" i="105"/>
  <c r="D389" i="105" s="1"/>
  <c r="G388" i="105"/>
  <c r="F388" i="105"/>
  <c r="H379" i="95"/>
  <c r="E379" i="95"/>
  <c r="B380" i="95"/>
  <c r="D380" i="95"/>
  <c r="C380" i="95"/>
  <c r="G380" i="95"/>
  <c r="H380" i="95" s="1"/>
  <c r="F380" i="95"/>
  <c r="A381" i="95"/>
  <c r="H388" i="105" l="1"/>
  <c r="E388" i="105"/>
  <c r="C389" i="105"/>
  <c r="E389" i="105" s="1"/>
  <c r="B389" i="105"/>
  <c r="A390" i="105"/>
  <c r="D390" i="105" s="1"/>
  <c r="G389" i="105"/>
  <c r="F389" i="105"/>
  <c r="E380" i="95"/>
  <c r="B381" i="95"/>
  <c r="C381" i="95"/>
  <c r="D381" i="95"/>
  <c r="G381" i="95"/>
  <c r="A382" i="95"/>
  <c r="F381" i="95"/>
  <c r="H389" i="105" l="1"/>
  <c r="C390" i="105"/>
  <c r="E390" i="105" s="1"/>
  <c r="B390" i="105"/>
  <c r="A391" i="105"/>
  <c r="D391" i="105" s="1"/>
  <c r="G390" i="105"/>
  <c r="F390" i="105"/>
  <c r="E381" i="95"/>
  <c r="H381" i="95"/>
  <c r="B382" i="95"/>
  <c r="C382" i="95"/>
  <c r="D382" i="95"/>
  <c r="F382" i="95"/>
  <c r="G382" i="95"/>
  <c r="A383" i="95"/>
  <c r="H390" i="105" l="1"/>
  <c r="C391" i="105"/>
  <c r="E391" i="105" s="1"/>
  <c r="B391" i="105"/>
  <c r="A392" i="105"/>
  <c r="D392" i="105" s="1"/>
  <c r="G391" i="105"/>
  <c r="F391" i="105"/>
  <c r="H382" i="95"/>
  <c r="E382" i="95"/>
  <c r="B383" i="95"/>
  <c r="D383" i="95"/>
  <c r="C383" i="95"/>
  <c r="A384" i="95"/>
  <c r="G383" i="95"/>
  <c r="F383" i="95"/>
  <c r="H391" i="105" l="1"/>
  <c r="C392" i="105"/>
  <c r="B392" i="105"/>
  <c r="A393" i="105"/>
  <c r="D393" i="105" s="1"/>
  <c r="G392" i="105"/>
  <c r="F392" i="105"/>
  <c r="E383" i="95"/>
  <c r="H383" i="95"/>
  <c r="B384" i="95"/>
  <c r="D384" i="95"/>
  <c r="C384" i="95"/>
  <c r="F384" i="95"/>
  <c r="A385" i="95"/>
  <c r="G384" i="95"/>
  <c r="H392" i="105" l="1"/>
  <c r="E392" i="105"/>
  <c r="C393" i="105"/>
  <c r="B393" i="105"/>
  <c r="A394" i="105"/>
  <c r="D394" i="105" s="1"/>
  <c r="G393" i="105"/>
  <c r="H393" i="105" s="1"/>
  <c r="F393" i="105"/>
  <c r="E384" i="95"/>
  <c r="H384" i="95"/>
  <c r="B385" i="95"/>
  <c r="C385" i="95"/>
  <c r="D385" i="95"/>
  <c r="A386" i="95"/>
  <c r="G385" i="95"/>
  <c r="F385" i="95"/>
  <c r="E393" i="105" l="1"/>
  <c r="B394" i="105"/>
  <c r="C394" i="105"/>
  <c r="A395" i="105"/>
  <c r="D395" i="105" s="1"/>
  <c r="G394" i="105"/>
  <c r="H394" i="105" s="1"/>
  <c r="F394" i="105"/>
  <c r="H385" i="95"/>
  <c r="E385" i="95"/>
  <c r="B386" i="95"/>
  <c r="C386" i="95"/>
  <c r="D386" i="95"/>
  <c r="A387" i="95"/>
  <c r="F386" i="95"/>
  <c r="G386" i="95"/>
  <c r="E394" i="105" l="1"/>
  <c r="B395" i="105"/>
  <c r="C395" i="105"/>
  <c r="E395" i="105" s="1"/>
  <c r="A396" i="105"/>
  <c r="D396" i="105" s="1"/>
  <c r="G395" i="105"/>
  <c r="F395" i="105"/>
  <c r="E386" i="95"/>
  <c r="H386" i="95"/>
  <c r="B387" i="95"/>
  <c r="D387" i="95"/>
  <c r="C387" i="95"/>
  <c r="G387" i="95"/>
  <c r="F387" i="95"/>
  <c r="A388" i="95"/>
  <c r="H395" i="105" l="1"/>
  <c r="C396" i="105"/>
  <c r="E396" i="105" s="1"/>
  <c r="B396" i="105"/>
  <c r="A397" i="105"/>
  <c r="D397" i="105" s="1"/>
  <c r="G396" i="105"/>
  <c r="F396" i="105"/>
  <c r="E387" i="95"/>
  <c r="H387" i="95"/>
  <c r="B388" i="95"/>
  <c r="C388" i="95"/>
  <c r="D388" i="95"/>
  <c r="A389" i="95"/>
  <c r="G388" i="95"/>
  <c r="F388" i="95"/>
  <c r="H396" i="105" l="1"/>
  <c r="C397" i="105"/>
  <c r="B397" i="105"/>
  <c r="A398" i="105"/>
  <c r="D398" i="105" s="1"/>
  <c r="G397" i="105"/>
  <c r="F397" i="105"/>
  <c r="E388" i="95"/>
  <c r="H388" i="95"/>
  <c r="B389" i="95"/>
  <c r="D389" i="95"/>
  <c r="C389" i="95"/>
  <c r="F389" i="95"/>
  <c r="A390" i="95"/>
  <c r="G389" i="95"/>
  <c r="H397" i="105" l="1"/>
  <c r="C398" i="105"/>
  <c r="B398" i="105"/>
  <c r="E397" i="105"/>
  <c r="A399" i="105"/>
  <c r="D399" i="105" s="1"/>
  <c r="G398" i="105"/>
  <c r="F398" i="105"/>
  <c r="E389" i="95"/>
  <c r="H389" i="95"/>
  <c r="B390" i="95"/>
  <c r="C390" i="95"/>
  <c r="D390" i="95"/>
  <c r="F390" i="95"/>
  <c r="G390" i="95"/>
  <c r="A391" i="95"/>
  <c r="H398" i="105" l="1"/>
  <c r="E398" i="105"/>
  <c r="C399" i="105"/>
  <c r="E399" i="105" s="1"/>
  <c r="B399" i="105"/>
  <c r="A400" i="105"/>
  <c r="D400" i="105" s="1"/>
  <c r="G399" i="105"/>
  <c r="F399" i="105"/>
  <c r="E390" i="95"/>
  <c r="H390" i="95"/>
  <c r="B391" i="95"/>
  <c r="C391" i="95"/>
  <c r="D391" i="95"/>
  <c r="G391" i="95"/>
  <c r="F391" i="95"/>
  <c r="A392" i="95"/>
  <c r="H399" i="105" l="1"/>
  <c r="C400" i="105"/>
  <c r="B400" i="105"/>
  <c r="H391" i="95"/>
  <c r="A401" i="105"/>
  <c r="D401" i="105" s="1"/>
  <c r="G400" i="105"/>
  <c r="F400" i="105"/>
  <c r="E391" i="95"/>
  <c r="B392" i="95"/>
  <c r="D392" i="95"/>
  <c r="C392" i="95"/>
  <c r="A393" i="95"/>
  <c r="F392" i="95"/>
  <c r="G392" i="95"/>
  <c r="H400" i="105" l="1"/>
  <c r="E400" i="105"/>
  <c r="C401" i="105"/>
  <c r="B401" i="105"/>
  <c r="H392" i="95"/>
  <c r="A402" i="105"/>
  <c r="D402" i="105" s="1"/>
  <c r="G401" i="105"/>
  <c r="F401" i="105"/>
  <c r="E392" i="95"/>
  <c r="B393" i="95"/>
  <c r="D393" i="95"/>
  <c r="C393" i="95"/>
  <c r="F393" i="95"/>
  <c r="A394" i="95"/>
  <c r="G393" i="95"/>
  <c r="H401" i="105" l="1"/>
  <c r="E401" i="105"/>
  <c r="C402" i="105"/>
  <c r="B402" i="105"/>
  <c r="A403" i="105"/>
  <c r="D403" i="105" s="1"/>
  <c r="G402" i="105"/>
  <c r="H402" i="105" s="1"/>
  <c r="F402" i="105"/>
  <c r="E393" i="95"/>
  <c r="H393" i="95"/>
  <c r="B394" i="95"/>
  <c r="C394" i="95"/>
  <c r="D394" i="95"/>
  <c r="G394" i="95"/>
  <c r="F394" i="95"/>
  <c r="A395" i="95"/>
  <c r="E402" i="105" l="1"/>
  <c r="C403" i="105"/>
  <c r="E403" i="105" s="1"/>
  <c r="B403" i="105"/>
  <c r="A404" i="105"/>
  <c r="D404" i="105" s="1"/>
  <c r="G403" i="105"/>
  <c r="F403" i="105"/>
  <c r="E394" i="95"/>
  <c r="H394" i="95"/>
  <c r="B395" i="95"/>
  <c r="C395" i="95"/>
  <c r="D395" i="95"/>
  <c r="G395" i="95"/>
  <c r="F395" i="95"/>
  <c r="A396" i="95"/>
  <c r="H403" i="105" l="1"/>
  <c r="C404" i="105"/>
  <c r="E404" i="105" s="1"/>
  <c r="B404" i="105"/>
  <c r="A405" i="105"/>
  <c r="D405" i="105" s="1"/>
  <c r="G404" i="105"/>
  <c r="H404" i="105" s="1"/>
  <c r="F404" i="105"/>
  <c r="E395" i="95"/>
  <c r="H395" i="95"/>
  <c r="B396" i="95"/>
  <c r="C396" i="95"/>
  <c r="D396" i="95"/>
  <c r="G396" i="95"/>
  <c r="F396" i="95"/>
  <c r="A397" i="95"/>
  <c r="C405" i="105" l="1"/>
  <c r="E405" i="105" s="1"/>
  <c r="B405" i="105"/>
  <c r="A406" i="105"/>
  <c r="D406" i="105" s="1"/>
  <c r="G405" i="105"/>
  <c r="F405" i="105"/>
  <c r="E396" i="95"/>
  <c r="H396" i="95"/>
  <c r="B397" i="95"/>
  <c r="D397" i="95"/>
  <c r="C397" i="95"/>
  <c r="G397" i="95"/>
  <c r="F397" i="95"/>
  <c r="A398" i="95"/>
  <c r="H405" i="105" l="1"/>
  <c r="C406" i="105"/>
  <c r="B406" i="105"/>
  <c r="A407" i="105"/>
  <c r="D407" i="105" s="1"/>
  <c r="F406" i="105"/>
  <c r="G406" i="105"/>
  <c r="H397" i="95"/>
  <c r="E397" i="95"/>
  <c r="B398" i="95"/>
  <c r="C398" i="95"/>
  <c r="D398" i="95"/>
  <c r="G398" i="95"/>
  <c r="A399" i="95"/>
  <c r="F398" i="95"/>
  <c r="H406" i="105" l="1"/>
  <c r="E406" i="105"/>
  <c r="C407" i="105"/>
  <c r="B407" i="105"/>
  <c r="A408" i="105"/>
  <c r="D408" i="105" s="1"/>
  <c r="G407" i="105"/>
  <c r="H407" i="105" s="1"/>
  <c r="F407" i="105"/>
  <c r="E398" i="95"/>
  <c r="H398" i="95"/>
  <c r="B399" i="95"/>
  <c r="C399" i="95"/>
  <c r="D399" i="95"/>
  <c r="G399" i="95"/>
  <c r="F399" i="95"/>
  <c r="A400" i="95"/>
  <c r="C408" i="105" l="1"/>
  <c r="B408" i="105"/>
  <c r="E407" i="105"/>
  <c r="A409" i="105"/>
  <c r="D409" i="105" s="1"/>
  <c r="F408" i="105"/>
  <c r="G408" i="105"/>
  <c r="H399" i="95"/>
  <c r="E399" i="95"/>
  <c r="B400" i="95"/>
  <c r="D400" i="95"/>
  <c r="C400" i="95"/>
  <c r="F400" i="95"/>
  <c r="A401" i="95"/>
  <c r="G400" i="95"/>
  <c r="H400" i="95" l="1"/>
  <c r="H408" i="105"/>
  <c r="C409" i="105"/>
  <c r="B409" i="105"/>
  <c r="E408" i="105"/>
  <c r="A410" i="105"/>
  <c r="D410" i="105" s="1"/>
  <c r="G409" i="105"/>
  <c r="H409" i="105" s="1"/>
  <c r="F409" i="105"/>
  <c r="E400" i="95"/>
  <c r="B401" i="95"/>
  <c r="C401" i="95"/>
  <c r="D401" i="95"/>
  <c r="F401" i="95"/>
  <c r="A402" i="95"/>
  <c r="G401" i="95"/>
  <c r="B410" i="105" l="1"/>
  <c r="C410" i="105"/>
  <c r="E410" i="105" s="1"/>
  <c r="E409" i="105"/>
  <c r="A411" i="105"/>
  <c r="D411" i="105" s="1"/>
  <c r="F410" i="105"/>
  <c r="G410" i="105"/>
  <c r="H401" i="95"/>
  <c r="E401" i="95"/>
  <c r="B402" i="95"/>
  <c r="C402" i="95"/>
  <c r="D402" i="95"/>
  <c r="G402" i="95"/>
  <c r="F402" i="95"/>
  <c r="A403" i="95"/>
  <c r="H410" i="105" l="1"/>
  <c r="B411" i="105"/>
  <c r="C411" i="105"/>
  <c r="F411" i="105"/>
  <c r="A412" i="105"/>
  <c r="D412" i="105" s="1"/>
  <c r="G411" i="105"/>
  <c r="E402" i="95"/>
  <c r="H402" i="95"/>
  <c r="B403" i="95"/>
  <c r="C403" i="95"/>
  <c r="D403" i="95"/>
  <c r="G403" i="95"/>
  <c r="A404" i="95"/>
  <c r="F403" i="95"/>
  <c r="H411" i="105" l="1"/>
  <c r="C412" i="105"/>
  <c r="B412" i="105"/>
  <c r="F412" i="105"/>
  <c r="A413" i="105"/>
  <c r="D413" i="105" s="1"/>
  <c r="G412" i="105"/>
  <c r="H412" i="105" s="1"/>
  <c r="E411" i="105"/>
  <c r="E403" i="95"/>
  <c r="H403" i="95"/>
  <c r="B404" i="95"/>
  <c r="C404" i="95"/>
  <c r="D404" i="95"/>
  <c r="A405" i="95"/>
  <c r="G404" i="95"/>
  <c r="F404" i="95"/>
  <c r="E412" i="105" l="1"/>
  <c r="C413" i="105"/>
  <c r="B413" i="105"/>
  <c r="F413" i="105"/>
  <c r="A414" i="105"/>
  <c r="D414" i="105" s="1"/>
  <c r="G413" i="105"/>
  <c r="H404" i="95"/>
  <c r="E404" i="95"/>
  <c r="B405" i="95"/>
  <c r="C405" i="95"/>
  <c r="D405" i="95"/>
  <c r="A406" i="95"/>
  <c r="G405" i="95"/>
  <c r="F405" i="95"/>
  <c r="H413" i="105" l="1"/>
  <c r="C414" i="105"/>
  <c r="E414" i="105" s="1"/>
  <c r="B414" i="105"/>
  <c r="E413" i="105"/>
  <c r="F414" i="105"/>
  <c r="A415" i="105"/>
  <c r="D415" i="105" s="1"/>
  <c r="G414" i="105"/>
  <c r="E405" i="95"/>
  <c r="H405" i="95"/>
  <c r="B406" i="95"/>
  <c r="C406" i="95"/>
  <c r="D406" i="95"/>
  <c r="G406" i="95"/>
  <c r="F406" i="95"/>
  <c r="A407" i="95"/>
  <c r="H414" i="105" l="1"/>
  <c r="C415" i="105"/>
  <c r="B415" i="105"/>
  <c r="F415" i="105"/>
  <c r="A416" i="105"/>
  <c r="D416" i="105" s="1"/>
  <c r="G415" i="105"/>
  <c r="E406" i="95"/>
  <c r="H406" i="95"/>
  <c r="B407" i="95"/>
  <c r="D407" i="95"/>
  <c r="C407" i="95"/>
  <c r="F407" i="95"/>
  <c r="A408" i="95"/>
  <c r="G407" i="95"/>
  <c r="H415" i="105" l="1"/>
  <c r="C416" i="105"/>
  <c r="B416" i="105"/>
  <c r="F416" i="105"/>
  <c r="A417" i="105"/>
  <c r="D417" i="105" s="1"/>
  <c r="G416" i="105"/>
  <c r="E415" i="105"/>
  <c r="E407" i="95"/>
  <c r="H407" i="95"/>
  <c r="B408" i="95"/>
  <c r="C408" i="95"/>
  <c r="D408" i="95"/>
  <c r="A409" i="95"/>
  <c r="F408" i="95"/>
  <c r="G408" i="95"/>
  <c r="H416" i="105" l="1"/>
  <c r="C417" i="105"/>
  <c r="B417" i="105"/>
  <c r="F417" i="105"/>
  <c r="A418" i="105"/>
  <c r="D418" i="105" s="1"/>
  <c r="G417" i="105"/>
  <c r="E416" i="105"/>
  <c r="E408" i="95"/>
  <c r="H408" i="95"/>
  <c r="B409" i="95"/>
  <c r="C409" i="95"/>
  <c r="D409" i="95"/>
  <c r="G409" i="95"/>
  <c r="F409" i="95"/>
  <c r="A410" i="95"/>
  <c r="H417" i="105" l="1"/>
  <c r="C418" i="105"/>
  <c r="B418" i="105"/>
  <c r="A419" i="105"/>
  <c r="D419" i="105" s="1"/>
  <c r="G418" i="105"/>
  <c r="H418" i="105" s="1"/>
  <c r="F418" i="105"/>
  <c r="E417" i="105"/>
  <c r="E409" i="95"/>
  <c r="H409" i="95"/>
  <c r="B410" i="95"/>
  <c r="C410" i="95"/>
  <c r="D410" i="95"/>
  <c r="G410" i="95"/>
  <c r="A411" i="95"/>
  <c r="F410" i="95"/>
  <c r="E418" i="105" l="1"/>
  <c r="C419" i="105"/>
  <c r="E419" i="105" s="1"/>
  <c r="B419" i="105"/>
  <c r="F419" i="105"/>
  <c r="A420" i="105"/>
  <c r="D420" i="105" s="1"/>
  <c r="G419" i="105"/>
  <c r="H410" i="95"/>
  <c r="E410" i="95"/>
  <c r="B411" i="95"/>
  <c r="C411" i="95"/>
  <c r="D411" i="95"/>
  <c r="F411" i="95"/>
  <c r="A412" i="95"/>
  <c r="G411" i="95"/>
  <c r="H419" i="105" l="1"/>
  <c r="C420" i="105"/>
  <c r="E420" i="105" s="1"/>
  <c r="B420" i="105"/>
  <c r="A421" i="105"/>
  <c r="D421" i="105" s="1"/>
  <c r="G420" i="105"/>
  <c r="F420" i="105"/>
  <c r="E411" i="95"/>
  <c r="H411" i="95"/>
  <c r="B412" i="95"/>
  <c r="C412" i="95"/>
  <c r="D412" i="95"/>
  <c r="G412" i="95"/>
  <c r="A413" i="95"/>
  <c r="F412" i="95"/>
  <c r="H420" i="105" l="1"/>
  <c r="C421" i="105"/>
  <c r="B421" i="105"/>
  <c r="F421" i="105"/>
  <c r="A422" i="105"/>
  <c r="D422" i="105" s="1"/>
  <c r="G421" i="105"/>
  <c r="H421" i="105" s="1"/>
  <c r="H412" i="95"/>
  <c r="E412" i="95"/>
  <c r="B413" i="95"/>
  <c r="D413" i="95"/>
  <c r="C413" i="95"/>
  <c r="G413" i="95"/>
  <c r="F413" i="95"/>
  <c r="A414" i="95"/>
  <c r="C422" i="105" l="1"/>
  <c r="E422" i="105" s="1"/>
  <c r="B422" i="105"/>
  <c r="E421" i="105"/>
  <c r="A423" i="105"/>
  <c r="D423" i="105" s="1"/>
  <c r="G422" i="105"/>
  <c r="F422" i="105"/>
  <c r="E413" i="95"/>
  <c r="H413" i="95"/>
  <c r="B414" i="95"/>
  <c r="C414" i="95"/>
  <c r="D414" i="95"/>
  <c r="A415" i="95"/>
  <c r="G414" i="95"/>
  <c r="F414" i="95"/>
  <c r="H422" i="105" l="1"/>
  <c r="C423" i="105"/>
  <c r="B423" i="105"/>
  <c r="F423" i="105"/>
  <c r="A424" i="105"/>
  <c r="D424" i="105" s="1"/>
  <c r="G423" i="105"/>
  <c r="E414" i="95"/>
  <c r="H414" i="95"/>
  <c r="B415" i="95"/>
  <c r="D415" i="95"/>
  <c r="C415" i="95"/>
  <c r="F415" i="95"/>
  <c r="A416" i="95"/>
  <c r="G415" i="95"/>
  <c r="H423" i="105" l="1"/>
  <c r="C424" i="105"/>
  <c r="B424" i="105"/>
  <c r="E423" i="105"/>
  <c r="A425" i="105"/>
  <c r="D425" i="105" s="1"/>
  <c r="G424" i="105"/>
  <c r="F424" i="105"/>
  <c r="E415" i="95"/>
  <c r="H415" i="95"/>
  <c r="B416" i="95"/>
  <c r="C416" i="95"/>
  <c r="D416" i="95"/>
  <c r="A417" i="95"/>
  <c r="F416" i="95"/>
  <c r="G416" i="95"/>
  <c r="H424" i="105" l="1"/>
  <c r="C425" i="105"/>
  <c r="B425" i="105"/>
  <c r="E424" i="105"/>
  <c r="F425" i="105"/>
  <c r="A426" i="105"/>
  <c r="D426" i="105" s="1"/>
  <c r="G425" i="105"/>
  <c r="E416" i="95"/>
  <c r="H416" i="95"/>
  <c r="B417" i="95"/>
  <c r="C417" i="95"/>
  <c r="D417" i="95"/>
  <c r="F417" i="95"/>
  <c r="A418" i="95"/>
  <c r="G417" i="95"/>
  <c r="H425" i="105" l="1"/>
  <c r="B426" i="105"/>
  <c r="C426" i="105"/>
  <c r="E425" i="105"/>
  <c r="A427" i="105"/>
  <c r="D427" i="105" s="1"/>
  <c r="G426" i="105"/>
  <c r="F426" i="105"/>
  <c r="E417" i="95"/>
  <c r="H417" i="95"/>
  <c r="B418" i="95"/>
  <c r="C418" i="95"/>
  <c r="D418" i="95"/>
  <c r="G418" i="95"/>
  <c r="F418" i="95"/>
  <c r="A419" i="95"/>
  <c r="H426" i="105" l="1"/>
  <c r="B427" i="105"/>
  <c r="C427" i="105"/>
  <c r="E426" i="105"/>
  <c r="F427" i="105"/>
  <c r="A428" i="105"/>
  <c r="D428" i="105" s="1"/>
  <c r="G427" i="105"/>
  <c r="E418" i="95"/>
  <c r="H418" i="95"/>
  <c r="B419" i="95"/>
  <c r="D419" i="95"/>
  <c r="C419" i="95"/>
  <c r="F419" i="95"/>
  <c r="G419" i="95"/>
  <c r="A420" i="95"/>
  <c r="H427" i="105" l="1"/>
  <c r="E427" i="105"/>
  <c r="C428" i="105"/>
  <c r="B428" i="105"/>
  <c r="A429" i="105"/>
  <c r="D429" i="105" s="1"/>
  <c r="G428" i="105"/>
  <c r="H428" i="105" s="1"/>
  <c r="F428" i="105"/>
  <c r="H419" i="95"/>
  <c r="E419" i="95"/>
  <c r="B420" i="95"/>
  <c r="D420" i="95"/>
  <c r="C420" i="95"/>
  <c r="F420" i="95"/>
  <c r="G420" i="95"/>
  <c r="A421" i="95"/>
  <c r="C429" i="105" l="1"/>
  <c r="E429" i="105" s="1"/>
  <c r="B429" i="105"/>
  <c r="E428" i="105"/>
  <c r="F429" i="105"/>
  <c r="A430" i="105"/>
  <c r="D430" i="105" s="1"/>
  <c r="G429" i="105"/>
  <c r="E420" i="95"/>
  <c r="H420" i="95"/>
  <c r="B421" i="95"/>
  <c r="D421" i="95"/>
  <c r="C421" i="95"/>
  <c r="A422" i="95"/>
  <c r="G421" i="95"/>
  <c r="F421" i="95"/>
  <c r="H429" i="105" l="1"/>
  <c r="C430" i="105"/>
  <c r="B430" i="105"/>
  <c r="A431" i="105"/>
  <c r="D431" i="105" s="1"/>
  <c r="G430" i="105"/>
  <c r="H430" i="105" s="1"/>
  <c r="F430" i="105"/>
  <c r="E421" i="95"/>
  <c r="H421" i="95"/>
  <c r="B422" i="95"/>
  <c r="C422" i="95"/>
  <c r="D422" i="95"/>
  <c r="F422" i="95"/>
  <c r="A423" i="95"/>
  <c r="G422" i="95"/>
  <c r="E430" i="105" l="1"/>
  <c r="C431" i="105"/>
  <c r="B431" i="105"/>
  <c r="F431" i="105"/>
  <c r="A432" i="105"/>
  <c r="D432" i="105" s="1"/>
  <c r="G431" i="105"/>
  <c r="E422" i="95"/>
  <c r="H422" i="95"/>
  <c r="B423" i="95"/>
  <c r="C423" i="95"/>
  <c r="D423" i="95"/>
  <c r="F423" i="95"/>
  <c r="A424" i="95"/>
  <c r="G423" i="95"/>
  <c r="H431" i="105" l="1"/>
  <c r="C432" i="105"/>
  <c r="E432" i="105" s="1"/>
  <c r="B432" i="105"/>
  <c r="E431" i="105"/>
  <c r="H423" i="95"/>
  <c r="A433" i="105"/>
  <c r="D433" i="105" s="1"/>
  <c r="G432" i="105"/>
  <c r="F432" i="105"/>
  <c r="E423" i="95"/>
  <c r="B424" i="95"/>
  <c r="C424" i="95"/>
  <c r="D424" i="95"/>
  <c r="A425" i="95"/>
  <c r="F424" i="95"/>
  <c r="G424" i="95"/>
  <c r="H432" i="105" l="1"/>
  <c r="C433" i="105"/>
  <c r="E433" i="105" s="1"/>
  <c r="B433" i="105"/>
  <c r="F433" i="105"/>
  <c r="A434" i="105"/>
  <c r="D434" i="105" s="1"/>
  <c r="G433" i="105"/>
  <c r="H433" i="105" s="1"/>
  <c r="H424" i="95"/>
  <c r="E424" i="95"/>
  <c r="B425" i="95"/>
  <c r="C425" i="95"/>
  <c r="D425" i="95"/>
  <c r="A426" i="95"/>
  <c r="G425" i="95"/>
  <c r="F425" i="95"/>
  <c r="C434" i="105" l="1"/>
  <c r="B434" i="105"/>
  <c r="A435" i="105"/>
  <c r="D435" i="105" s="1"/>
  <c r="G434" i="105"/>
  <c r="H434" i="105" s="1"/>
  <c r="F434" i="105"/>
  <c r="E425" i="95"/>
  <c r="H425" i="95"/>
  <c r="B426" i="95"/>
  <c r="C426" i="95"/>
  <c r="D426" i="95"/>
  <c r="F426" i="95"/>
  <c r="A427" i="95"/>
  <c r="G426" i="95"/>
  <c r="E434" i="105" l="1"/>
  <c r="C435" i="105"/>
  <c r="B435" i="105"/>
  <c r="F435" i="105"/>
  <c r="A436" i="105"/>
  <c r="D436" i="105" s="1"/>
  <c r="G435" i="105"/>
  <c r="H435" i="105" s="1"/>
  <c r="E426" i="95"/>
  <c r="H426" i="95"/>
  <c r="B427" i="95"/>
  <c r="C427" i="95"/>
  <c r="D427" i="95"/>
  <c r="F427" i="95"/>
  <c r="G427" i="95"/>
  <c r="A428" i="95"/>
  <c r="C436" i="105" l="1"/>
  <c r="E436" i="105" s="1"/>
  <c r="B436" i="105"/>
  <c r="E435" i="105"/>
  <c r="A437" i="105"/>
  <c r="D437" i="105" s="1"/>
  <c r="G436" i="105"/>
  <c r="F436" i="105"/>
  <c r="H427" i="95"/>
  <c r="E427" i="95"/>
  <c r="B428" i="95"/>
  <c r="C428" i="95"/>
  <c r="D428" i="95"/>
  <c r="A429" i="95"/>
  <c r="G428" i="95"/>
  <c r="F428" i="95"/>
  <c r="H428" i="95" l="1"/>
  <c r="H436" i="105"/>
  <c r="C437" i="105"/>
  <c r="E437" i="105" s="1"/>
  <c r="B437" i="105"/>
  <c r="F437" i="105"/>
  <c r="G437" i="105"/>
  <c r="H437" i="105" s="1"/>
  <c r="A438" i="105"/>
  <c r="D438" i="105" s="1"/>
  <c r="E428" i="95"/>
  <c r="B429" i="95"/>
  <c r="D429" i="95"/>
  <c r="C429" i="95"/>
  <c r="F429" i="95"/>
  <c r="A430" i="95"/>
  <c r="G429" i="95"/>
  <c r="C438" i="105" l="1"/>
  <c r="E438" i="105" s="1"/>
  <c r="B438" i="105"/>
  <c r="A439" i="105"/>
  <c r="D439" i="105" s="1"/>
  <c r="G438" i="105"/>
  <c r="H438" i="105" s="1"/>
  <c r="F438" i="105"/>
  <c r="E429" i="95"/>
  <c r="H429" i="95"/>
  <c r="B430" i="95"/>
  <c r="C430" i="95"/>
  <c r="D430" i="95"/>
  <c r="G430" i="95"/>
  <c r="F430" i="95"/>
  <c r="A431" i="95"/>
  <c r="C439" i="105" l="1"/>
  <c r="B439" i="105"/>
  <c r="F439" i="105"/>
  <c r="A440" i="105"/>
  <c r="D440" i="105" s="1"/>
  <c r="G439" i="105"/>
  <c r="H439" i="105" s="1"/>
  <c r="H430" i="95"/>
  <c r="E430" i="95"/>
  <c r="B431" i="95"/>
  <c r="D431" i="95"/>
  <c r="C431" i="95"/>
  <c r="A432" i="95"/>
  <c r="G431" i="95"/>
  <c r="H431" i="95" s="1"/>
  <c r="F431" i="95"/>
  <c r="E439" i="105" l="1"/>
  <c r="C440" i="105"/>
  <c r="E440" i="105" s="1"/>
  <c r="B440" i="105"/>
  <c r="A441" i="105"/>
  <c r="D441" i="105" s="1"/>
  <c r="G440" i="105"/>
  <c r="F440" i="105"/>
  <c r="E431" i="95"/>
  <c r="B432" i="95"/>
  <c r="C432" i="95"/>
  <c r="D432" i="95"/>
  <c r="F432" i="95"/>
  <c r="G432" i="95"/>
  <c r="A433" i="95"/>
  <c r="H440" i="105" l="1"/>
  <c r="C441" i="105"/>
  <c r="E441" i="105" s="1"/>
  <c r="B441" i="105"/>
  <c r="H432" i="95"/>
  <c r="F441" i="105"/>
  <c r="A442" i="105"/>
  <c r="D442" i="105" s="1"/>
  <c r="G441" i="105"/>
  <c r="E432" i="95"/>
  <c r="B433" i="95"/>
  <c r="C433" i="95"/>
  <c r="D433" i="95"/>
  <c r="F433" i="95"/>
  <c r="G433" i="95"/>
  <c r="H433" i="95" s="1"/>
  <c r="A434" i="95"/>
  <c r="H441" i="105" l="1"/>
  <c r="B442" i="105"/>
  <c r="C442" i="105"/>
  <c r="A443" i="105"/>
  <c r="D443" i="105" s="1"/>
  <c r="G442" i="105"/>
  <c r="H442" i="105" s="1"/>
  <c r="F442" i="105"/>
  <c r="E433" i="95"/>
  <c r="B434" i="95"/>
  <c r="D434" i="95"/>
  <c r="C434" i="95"/>
  <c r="G434" i="95"/>
  <c r="F434" i="95"/>
  <c r="A435" i="95"/>
  <c r="E442" i="105" l="1"/>
  <c r="B443" i="105"/>
  <c r="C443" i="105"/>
  <c r="F443" i="105"/>
  <c r="A444" i="105"/>
  <c r="D444" i="105" s="1"/>
  <c r="G443" i="105"/>
  <c r="E434" i="95"/>
  <c r="H434" i="95"/>
  <c r="B435" i="95"/>
  <c r="C435" i="95"/>
  <c r="D435" i="95"/>
  <c r="F435" i="95"/>
  <c r="G435" i="95"/>
  <c r="H435" i="95" s="1"/>
  <c r="A436" i="95"/>
  <c r="H443" i="105" l="1"/>
  <c r="E443" i="105"/>
  <c r="C444" i="105"/>
  <c r="B444" i="105"/>
  <c r="A445" i="105"/>
  <c r="D445" i="105" s="1"/>
  <c r="G444" i="105"/>
  <c r="F444" i="105"/>
  <c r="E435" i="95"/>
  <c r="B436" i="95"/>
  <c r="C436" i="95"/>
  <c r="D436" i="95"/>
  <c r="A437" i="95"/>
  <c r="F436" i="95"/>
  <c r="G436" i="95"/>
  <c r="H436" i="95" s="1"/>
  <c r="H444" i="105" l="1"/>
  <c r="E444" i="105"/>
  <c r="C445" i="105"/>
  <c r="E445" i="105" s="1"/>
  <c r="B445" i="105"/>
  <c r="F445" i="105"/>
  <c r="A446" i="105"/>
  <c r="D446" i="105" s="1"/>
  <c r="G445" i="105"/>
  <c r="H445" i="105" s="1"/>
  <c r="E436" i="95"/>
  <c r="B437" i="95"/>
  <c r="D437" i="95"/>
  <c r="C437" i="95"/>
  <c r="A438" i="95"/>
  <c r="G437" i="95"/>
  <c r="F437" i="95"/>
  <c r="C446" i="105" l="1"/>
  <c r="B446" i="105"/>
  <c r="A447" i="105"/>
  <c r="D447" i="105" s="1"/>
  <c r="G446" i="105"/>
  <c r="H446" i="105" s="1"/>
  <c r="F446" i="105"/>
  <c r="E437" i="95"/>
  <c r="H437" i="95"/>
  <c r="B438" i="95"/>
  <c r="C438" i="95"/>
  <c r="D438" i="95"/>
  <c r="A439" i="95"/>
  <c r="G438" i="95"/>
  <c r="F438" i="95"/>
  <c r="C447" i="105" l="1"/>
  <c r="E447" i="105" s="1"/>
  <c r="B447" i="105"/>
  <c r="E446" i="105"/>
  <c r="F447" i="105"/>
  <c r="A448" i="105"/>
  <c r="D448" i="105" s="1"/>
  <c r="G447" i="105"/>
  <c r="H438" i="95"/>
  <c r="E438" i="95"/>
  <c r="B439" i="95"/>
  <c r="D439" i="95"/>
  <c r="C439" i="95"/>
  <c r="A440" i="95"/>
  <c r="G439" i="95"/>
  <c r="F439" i="95"/>
  <c r="H439" i="95" l="1"/>
  <c r="H447" i="105"/>
  <c r="C448" i="105"/>
  <c r="E448" i="105" s="1"/>
  <c r="B448" i="105"/>
  <c r="A449" i="105"/>
  <c r="D449" i="105" s="1"/>
  <c r="G448" i="105"/>
  <c r="F448" i="105"/>
  <c r="E439" i="95"/>
  <c r="B440" i="95"/>
  <c r="D440" i="95"/>
  <c r="C440" i="95"/>
  <c r="A441" i="95"/>
  <c r="F440" i="95"/>
  <c r="G440" i="95"/>
  <c r="H448" i="105" l="1"/>
  <c r="C449" i="105"/>
  <c r="E449" i="105" s="1"/>
  <c r="B449" i="105"/>
  <c r="F449" i="105"/>
  <c r="A450" i="105"/>
  <c r="D450" i="105" s="1"/>
  <c r="G449" i="105"/>
  <c r="H449" i="105" s="1"/>
  <c r="E440" i="95"/>
  <c r="H440" i="95"/>
  <c r="B441" i="95"/>
  <c r="D441" i="95"/>
  <c r="C441" i="95"/>
  <c r="A442" i="95"/>
  <c r="G441" i="95"/>
  <c r="F441" i="95"/>
  <c r="C450" i="105" l="1"/>
  <c r="E450" i="105" s="1"/>
  <c r="B450" i="105"/>
  <c r="O3" i="105" s="1"/>
  <c r="A451" i="105"/>
  <c r="D451" i="105" s="1"/>
  <c r="G450" i="105"/>
  <c r="H450" i="105" s="1"/>
  <c r="F450" i="105"/>
  <c r="H441" i="95"/>
  <c r="E441" i="95"/>
  <c r="B442" i="95"/>
  <c r="D442" i="95"/>
  <c r="C442" i="95"/>
  <c r="A443" i="95"/>
  <c r="G442" i="95"/>
  <c r="H442" i="95" s="1"/>
  <c r="F442" i="95"/>
  <c r="C451" i="105" l="1"/>
  <c r="B451" i="105"/>
  <c r="F451" i="105"/>
  <c r="A452" i="105"/>
  <c r="D452" i="105" s="1"/>
  <c r="G451" i="105"/>
  <c r="E442" i="95"/>
  <c r="B443" i="95"/>
  <c r="C443" i="95"/>
  <c r="D443" i="95"/>
  <c r="A444" i="95"/>
  <c r="G443" i="95"/>
  <c r="F443" i="95"/>
  <c r="H451" i="105" l="1"/>
  <c r="E451" i="105"/>
  <c r="C452" i="105"/>
  <c r="B452" i="105"/>
  <c r="A453" i="105"/>
  <c r="D453" i="105" s="1"/>
  <c r="G452" i="105"/>
  <c r="F452" i="105"/>
  <c r="H443" i="95"/>
  <c r="E443" i="95"/>
  <c r="B444" i="95"/>
  <c r="D444" i="95"/>
  <c r="C444" i="95"/>
  <c r="G444" i="95"/>
  <c r="A445" i="95"/>
  <c r="F444" i="95"/>
  <c r="H452" i="105" l="1"/>
  <c r="H444" i="95"/>
  <c r="C453" i="105"/>
  <c r="B453" i="105"/>
  <c r="E452" i="105"/>
  <c r="F453" i="105"/>
  <c r="A454" i="105"/>
  <c r="D454" i="105" s="1"/>
  <c r="G453" i="105"/>
  <c r="E444" i="95"/>
  <c r="B445" i="95"/>
  <c r="D445" i="95"/>
  <c r="C445" i="95"/>
  <c r="G445" i="95"/>
  <c r="F445" i="95"/>
  <c r="A446" i="95"/>
  <c r="H453" i="105" l="1"/>
  <c r="E453" i="105"/>
  <c r="C454" i="105"/>
  <c r="E454" i="105" s="1"/>
  <c r="B454" i="105"/>
  <c r="A455" i="105"/>
  <c r="D455" i="105" s="1"/>
  <c r="G454" i="105"/>
  <c r="H454" i="105" s="1"/>
  <c r="F454" i="105"/>
  <c r="H445" i="95"/>
  <c r="E445" i="95"/>
  <c r="B446" i="95"/>
  <c r="D446" i="95"/>
  <c r="C446" i="95"/>
  <c r="G446" i="95"/>
  <c r="F446" i="95"/>
  <c r="A447" i="95"/>
  <c r="C455" i="105" l="1"/>
  <c r="B455" i="105"/>
  <c r="F455" i="105"/>
  <c r="A456" i="105"/>
  <c r="D456" i="105" s="1"/>
  <c r="G455" i="105"/>
  <c r="E446" i="95"/>
  <c r="H446" i="95"/>
  <c r="B447" i="95"/>
  <c r="C447" i="95"/>
  <c r="D447" i="95"/>
  <c r="G447" i="95"/>
  <c r="F447" i="95"/>
  <c r="A448" i="95"/>
  <c r="H455" i="105" l="1"/>
  <c r="E455" i="105"/>
  <c r="C456" i="105"/>
  <c r="E456" i="105" s="1"/>
  <c r="B456" i="105"/>
  <c r="A457" i="105"/>
  <c r="D457" i="105" s="1"/>
  <c r="G456" i="105"/>
  <c r="H456" i="105" s="1"/>
  <c r="F456" i="105"/>
  <c r="E447" i="95"/>
  <c r="H447" i="95"/>
  <c r="B448" i="95"/>
  <c r="C448" i="95"/>
  <c r="D448" i="95"/>
  <c r="A449" i="95"/>
  <c r="F448" i="95"/>
  <c r="G448" i="95"/>
  <c r="C457" i="105" l="1"/>
  <c r="E457" i="105" s="1"/>
  <c r="B457" i="105"/>
  <c r="F457" i="105"/>
  <c r="A458" i="105"/>
  <c r="D458" i="105" s="1"/>
  <c r="G457" i="105"/>
  <c r="H457" i="105" s="1"/>
  <c r="H448" i="95"/>
  <c r="E448" i="95"/>
  <c r="B449" i="95"/>
  <c r="D449" i="95"/>
  <c r="C449" i="95"/>
  <c r="G449" i="95"/>
  <c r="A450" i="95"/>
  <c r="F449" i="95"/>
  <c r="B458" i="105" l="1"/>
  <c r="C458" i="105"/>
  <c r="E458" i="105" s="1"/>
  <c r="G458" i="105"/>
  <c r="A459" i="105"/>
  <c r="D459" i="105" s="1"/>
  <c r="F458" i="105"/>
  <c r="H449" i="95"/>
  <c r="E449" i="95"/>
  <c r="B450" i="95"/>
  <c r="O3" i="95" s="1"/>
  <c r="C450" i="95"/>
  <c r="D450" i="95"/>
  <c r="A451" i="95"/>
  <c r="F450" i="95"/>
  <c r="G450" i="95"/>
  <c r="H458" i="105" l="1"/>
  <c r="B459" i="105"/>
  <c r="C459" i="105"/>
  <c r="G459" i="105"/>
  <c r="F459" i="105"/>
  <c r="E450" i="95"/>
  <c r="H450" i="95"/>
  <c r="B451" i="95"/>
  <c r="C451" i="95"/>
  <c r="D451" i="95"/>
  <c r="F451" i="95"/>
  <c r="G451" i="95"/>
  <c r="A452" i="95"/>
  <c r="H459" i="105" l="1"/>
  <c r="O4" i="105" s="1"/>
  <c r="E459" i="105"/>
  <c r="E451" i="95"/>
  <c r="H451" i="95"/>
  <c r="B452" i="95"/>
  <c r="C452" i="95"/>
  <c r="D452" i="95"/>
  <c r="F452" i="95"/>
  <c r="A453" i="95"/>
  <c r="G452" i="95"/>
  <c r="E452" i="95" l="1"/>
  <c r="H452" i="95"/>
  <c r="B453" i="95"/>
  <c r="D453" i="95"/>
  <c r="C453" i="95"/>
  <c r="F453" i="95"/>
  <c r="A454" i="95"/>
  <c r="G453" i="95"/>
  <c r="H453" i="95" l="1"/>
  <c r="E453" i="95"/>
  <c r="B454" i="95"/>
  <c r="D454" i="95"/>
  <c r="C454" i="95"/>
  <c r="F454" i="95"/>
  <c r="A455" i="95"/>
  <c r="G454" i="95"/>
  <c r="E454" i="95" l="1"/>
  <c r="H454" i="95"/>
  <c r="B455" i="95"/>
  <c r="D455" i="95"/>
  <c r="C455" i="95"/>
  <c r="A456" i="95"/>
  <c r="G455" i="95"/>
  <c r="F455" i="95"/>
  <c r="E455" i="95" l="1"/>
  <c r="H455" i="95"/>
  <c r="B456" i="95"/>
  <c r="D456" i="95"/>
  <c r="C456" i="95"/>
  <c r="F456" i="95"/>
  <c r="A457" i="95"/>
  <c r="G456" i="95"/>
  <c r="E456" i="95" l="1"/>
  <c r="H456" i="95"/>
  <c r="B457" i="95"/>
  <c r="D457" i="95"/>
  <c r="C457" i="95"/>
  <c r="A458" i="95"/>
  <c r="F457" i="95"/>
  <c r="G457" i="95"/>
  <c r="E457" i="95" l="1"/>
  <c r="H457" i="95"/>
  <c r="B458" i="95"/>
  <c r="D458" i="95"/>
  <c r="C458" i="95"/>
  <c r="G458" i="95"/>
  <c r="F458" i="95"/>
  <c r="A459" i="95"/>
  <c r="E458" i="95" l="1"/>
  <c r="H458" i="95"/>
  <c r="B459" i="95"/>
  <c r="C459" i="95"/>
  <c r="D459" i="95"/>
  <c r="G459" i="95"/>
  <c r="F459" i="95"/>
  <c r="E459" i="95" l="1"/>
  <c r="H459" i="95"/>
  <c r="O4" i="95" l="1"/>
  <c r="M2" i="105" l="1"/>
  <c r="O2" i="105" s="1"/>
  <c r="M2" i="95" l="1"/>
  <c r="O2" i="95" s="1"/>
  <c r="D2" i="98" l="1"/>
  <c r="D3" i="98" l="1"/>
  <c r="D5" i="98" s="1"/>
  <c r="D29" i="98" s="1"/>
  <c r="B15" i="98"/>
  <c r="B25" i="98"/>
  <c r="B27" i="98" l="1"/>
  <c r="B14" i="98" l="1"/>
  <c r="B7" i="98"/>
  <c r="B20" i="98"/>
  <c r="B17" i="98"/>
  <c r="B19" i="98" s="1"/>
  <c r="B24" i="98"/>
  <c r="B6" i="98"/>
  <c r="B22" i="98"/>
  <c r="B13" i="98"/>
  <c r="B11" i="98"/>
  <c r="B8" i="98"/>
  <c r="B12" i="98"/>
  <c r="B21" i="98"/>
  <c r="B2" i="98"/>
  <c r="B23" i="98" l="1"/>
  <c r="B3" i="98"/>
  <c r="B5" i="98" s="1"/>
  <c r="B16" i="98"/>
  <c r="B10" i="98"/>
  <c r="B29" i="98" l="1"/>
</calcChain>
</file>

<file path=xl/sharedStrings.xml><?xml version="1.0" encoding="utf-8"?>
<sst xmlns="http://schemas.openxmlformats.org/spreadsheetml/2006/main" count="2929" uniqueCount="127">
  <si>
    <t>Honoraires</t>
  </si>
  <si>
    <t>Impôts sur les sociétés</t>
  </si>
  <si>
    <t>Année</t>
  </si>
  <si>
    <t>Impôts et Taxes</t>
  </si>
  <si>
    <t>Charges financières</t>
  </si>
  <si>
    <t>Charges exceptionnelles</t>
  </si>
  <si>
    <t>Frais bancaires</t>
  </si>
  <si>
    <t>Charges de Sécurité Sociale et Prévoyance</t>
  </si>
  <si>
    <t>Missions, Déplacements, Réceptions</t>
  </si>
  <si>
    <t>Autres charges de gestion courante</t>
  </si>
  <si>
    <t>Communication</t>
  </si>
  <si>
    <t>Autres Charges de Personnel</t>
  </si>
  <si>
    <t>Charges de personnel</t>
  </si>
  <si>
    <t>Primes et Avantages</t>
  </si>
  <si>
    <t>Loyers</t>
  </si>
  <si>
    <t>Assurance</t>
  </si>
  <si>
    <t>Intérêts emprunt(s)</t>
  </si>
  <si>
    <t>Capital emprunt remboursé</t>
  </si>
  <si>
    <t>Mois</t>
  </si>
  <si>
    <t>Fournitures non stockables (eau, énergie...)</t>
  </si>
  <si>
    <t>Fournitures de bureau/Petit Matériel</t>
  </si>
  <si>
    <t>Autres Achats</t>
  </si>
  <si>
    <t>Entretien et réparations</t>
  </si>
  <si>
    <t>Services Extérieurs</t>
  </si>
  <si>
    <t>Dotations aux amortissements</t>
  </si>
  <si>
    <t>Octroi Emprunt</t>
  </si>
  <si>
    <t>Cotisations Diverses</t>
  </si>
  <si>
    <t>Date</t>
  </si>
  <si>
    <t>Intérêts</t>
  </si>
  <si>
    <t>Capital rbé</t>
  </si>
  <si>
    <t>verif</t>
  </si>
  <si>
    <t>Total capital</t>
  </si>
  <si>
    <t>Total intérêts et assurance</t>
  </si>
  <si>
    <t>Octroi</t>
  </si>
  <si>
    <t>Total Octroi</t>
  </si>
  <si>
    <t>Total Frais Financier</t>
  </si>
  <si>
    <t>Compte Octroi</t>
  </si>
  <si>
    <t>Compte Rbst</t>
  </si>
  <si>
    <t>Compte Frais Financier</t>
  </si>
  <si>
    <t>CFE</t>
  </si>
  <si>
    <t>Apports et Parts Sociales</t>
  </si>
  <si>
    <t>Intérêts Fonds Propres</t>
  </si>
  <si>
    <r>
      <rPr>
        <b/>
        <sz val="10"/>
        <color rgb="FFFFFFFF"/>
        <rFont val="Trebuchet MS"/>
        <family val="2"/>
      </rPr>
      <t>CHARGES</t>
    </r>
  </si>
  <si>
    <r>
      <rPr>
        <b/>
        <sz val="10"/>
        <color rgb="FFFFFFFF"/>
        <rFont val="Trebuchet MS"/>
        <family val="2"/>
      </rPr>
      <t>Montant</t>
    </r>
  </si>
  <si>
    <r>
      <rPr>
        <b/>
        <sz val="10"/>
        <color rgb="FFFFFFFF"/>
        <rFont val="Trebuchet MS"/>
        <family val="2"/>
      </rPr>
      <t>PRODUITS</t>
    </r>
  </si>
  <si>
    <r>
      <rPr>
        <sz val="10"/>
        <rFont val="Trebuchet MS"/>
        <family val="2"/>
      </rPr>
      <t>Achats matières premières</t>
    </r>
  </si>
  <si>
    <r>
      <rPr>
        <sz val="10"/>
        <rFont val="Trebuchet MS"/>
        <family val="2"/>
      </rPr>
      <t>Ventes de marchandises</t>
    </r>
  </si>
  <si>
    <r>
      <rPr>
        <sz val="10"/>
        <rFont val="Trebuchet MS"/>
        <family val="2"/>
      </rPr>
      <t>Fournitures</t>
    </r>
  </si>
  <si>
    <r>
      <rPr>
        <sz val="10"/>
        <rFont val="Trebuchet MS"/>
        <family val="2"/>
      </rPr>
      <t>Prestation de services</t>
    </r>
  </si>
  <si>
    <r>
      <rPr>
        <sz val="10"/>
        <rFont val="Trebuchet MS"/>
        <family val="2"/>
      </rPr>
      <t>Autres achats</t>
    </r>
  </si>
  <si>
    <r>
      <rPr>
        <sz val="10"/>
        <rFont val="Trebuchet MS"/>
        <family val="2"/>
      </rPr>
      <t>Autres recettes propres</t>
    </r>
  </si>
  <si>
    <r>
      <rPr>
        <b/>
        <sz val="10"/>
        <rFont val="Trebuchet MS"/>
        <family val="2"/>
      </rPr>
      <t>Total des comptes 60 - Achats</t>
    </r>
  </si>
  <si>
    <r>
      <rPr>
        <b/>
        <sz val="10"/>
        <rFont val="Trebuchet MS"/>
        <family val="2"/>
      </rPr>
      <t>Total des comptes 70 - Vente de produit et prestations</t>
    </r>
  </si>
  <si>
    <r>
      <rPr>
        <sz val="10"/>
        <rFont val="Trebuchet MS"/>
        <family val="2"/>
      </rPr>
      <t>Location</t>
    </r>
  </si>
  <si>
    <r>
      <rPr>
        <b/>
        <sz val="10"/>
        <rFont val="Trebuchet MS"/>
        <family val="2"/>
      </rPr>
      <t>Total des comptes 73 - Dotations et produits de tarification</t>
    </r>
  </si>
  <si>
    <r>
      <rPr>
        <sz val="10"/>
        <rFont val="Trebuchet MS"/>
        <family val="2"/>
      </rPr>
      <t>Entretien et réparation</t>
    </r>
  </si>
  <si>
    <r>
      <rPr>
        <sz val="10"/>
        <rFont val="Trebuchet MS"/>
        <family val="2"/>
      </rPr>
      <t>Europe</t>
    </r>
  </si>
  <si>
    <r>
      <rPr>
        <sz val="10"/>
        <rFont val="Trebuchet MS"/>
        <family val="2"/>
      </rPr>
      <t>Assurance</t>
    </r>
  </si>
  <si>
    <r>
      <rPr>
        <sz val="10"/>
        <rFont val="Trebuchet MS"/>
        <family val="2"/>
      </rPr>
      <t>Etat</t>
    </r>
  </si>
  <si>
    <r>
      <rPr>
        <sz val="10"/>
        <rFont val="Trebuchet MS"/>
        <family val="2"/>
      </rPr>
      <t>Documentation</t>
    </r>
  </si>
  <si>
    <r>
      <rPr>
        <sz val="10"/>
        <rFont val="Trebuchet MS"/>
        <family val="2"/>
      </rPr>
      <t>Régions</t>
    </r>
  </si>
  <si>
    <r>
      <rPr>
        <b/>
        <sz val="10"/>
        <rFont val="Trebuchet MS"/>
        <family val="2"/>
      </rPr>
      <t>Total des comptes 61 - Services extérieurs</t>
    </r>
  </si>
  <si>
    <r>
      <rPr>
        <sz val="10"/>
        <rFont val="Trebuchet MS"/>
        <family val="2"/>
      </rPr>
      <t>Conseil départemental de la Haute-Garonne</t>
    </r>
  </si>
  <si>
    <r>
      <rPr>
        <sz val="10"/>
        <rFont val="Trebuchet MS"/>
        <family val="2"/>
      </rPr>
      <t>Rémunérations intermédiaires et honoraires</t>
    </r>
  </si>
  <si>
    <r>
      <rPr>
        <sz val="10"/>
        <rFont val="Trebuchet MS"/>
        <family val="2"/>
      </rPr>
      <t>Autres départements</t>
    </r>
  </si>
  <si>
    <r>
      <rPr>
        <sz val="10"/>
        <rFont val="Trebuchet MS"/>
        <family val="2"/>
      </rPr>
      <t>Publicité, publication</t>
    </r>
  </si>
  <si>
    <r>
      <rPr>
        <sz val="10"/>
        <rFont val="Trebuchet MS"/>
        <family val="2"/>
      </rPr>
      <t>Communes, communautés de communes</t>
    </r>
  </si>
  <si>
    <r>
      <rPr>
        <sz val="10"/>
        <rFont val="Trebuchet MS"/>
        <family val="2"/>
      </rPr>
      <t>Déplacements, missions</t>
    </r>
  </si>
  <si>
    <r>
      <rPr>
        <sz val="10"/>
        <rFont val="Trebuchet MS"/>
        <family val="2"/>
      </rPr>
      <t>ASP (emplois aidés)</t>
    </r>
  </si>
  <si>
    <r>
      <rPr>
        <sz val="10"/>
        <rFont val="Trebuchet MS"/>
        <family val="2"/>
      </rPr>
      <t>Services bancaires</t>
    </r>
  </si>
  <si>
    <r>
      <rPr>
        <sz val="10"/>
        <rFont val="Trebuchet MS"/>
        <family val="2"/>
      </rPr>
      <t>Organismes sociaux</t>
    </r>
  </si>
  <si>
    <r>
      <rPr>
        <sz val="10"/>
        <rFont val="Trebuchet MS"/>
        <family val="2"/>
      </rPr>
      <t>Autres services</t>
    </r>
  </si>
  <si>
    <r>
      <rPr>
        <sz val="10"/>
        <rFont val="Trebuchet MS"/>
        <family val="2"/>
      </rPr>
      <t>Autres subventions publiques</t>
    </r>
  </si>
  <si>
    <r>
      <rPr>
        <b/>
        <sz val="10"/>
        <rFont val="Trebuchet MS"/>
        <family val="2"/>
      </rPr>
      <t>Total des comptes 62 - Autres services extérieurs</t>
    </r>
  </si>
  <si>
    <r>
      <rPr>
        <sz val="10"/>
        <rFont val="Trebuchet MS"/>
        <family val="2"/>
      </rPr>
      <t>Impôts et taxes sur rémunération</t>
    </r>
  </si>
  <si>
    <r>
      <rPr>
        <b/>
        <sz val="10"/>
        <rFont val="Trebuchet MS"/>
        <family val="2"/>
      </rPr>
      <t>Total des comptes 74 - Subventions d'exploitation</t>
    </r>
  </si>
  <si>
    <r>
      <rPr>
        <sz val="10"/>
        <rFont val="Trebuchet MS"/>
        <family val="2"/>
      </rPr>
      <t>Autres impôts et taxes</t>
    </r>
  </si>
  <si>
    <r>
      <rPr>
        <sz val="10"/>
        <rFont val="Trebuchet MS"/>
        <family val="2"/>
      </rPr>
      <t>Cotisation</t>
    </r>
  </si>
  <si>
    <r>
      <rPr>
        <b/>
        <sz val="10"/>
        <rFont val="Trebuchet MS"/>
        <family val="2"/>
      </rPr>
      <t>Total des comptes 63- Impôts et taxes</t>
    </r>
  </si>
  <si>
    <r>
      <rPr>
        <sz val="10"/>
        <rFont val="Trebuchet MS"/>
        <family val="2"/>
      </rPr>
      <t>Dons</t>
    </r>
  </si>
  <si>
    <r>
      <rPr>
        <sz val="10"/>
        <rFont val="Trebuchet MS"/>
        <family val="2"/>
      </rPr>
      <t>Rémunération du personnel</t>
    </r>
  </si>
  <si>
    <r>
      <rPr>
        <sz val="10"/>
        <rFont val="Trebuchet MS"/>
        <family val="2"/>
      </rPr>
      <t>Mécénat</t>
    </r>
  </si>
  <si>
    <r>
      <rPr>
        <sz val="10"/>
        <rFont val="Trebuchet MS"/>
        <family val="2"/>
      </rPr>
      <t>Charges sociales</t>
    </r>
  </si>
  <si>
    <r>
      <rPr>
        <sz val="10"/>
        <rFont val="Trebuchet MS"/>
        <family val="2"/>
      </rPr>
      <t>Autres aides privées</t>
    </r>
  </si>
  <si>
    <r>
      <rPr>
        <sz val="10"/>
        <rFont val="Trebuchet MS"/>
        <family val="2"/>
      </rPr>
      <t>Autres charges de personnel</t>
    </r>
  </si>
  <si>
    <r>
      <rPr>
        <sz val="10"/>
        <rFont val="Trebuchet MS"/>
        <family val="2"/>
      </rPr>
      <t>Autres produits</t>
    </r>
  </si>
  <si>
    <r>
      <rPr>
        <b/>
        <sz val="10"/>
        <rFont val="Trebuchet MS"/>
        <family val="2"/>
      </rPr>
      <t>Total des comptes 64 - Charges de personnel</t>
    </r>
  </si>
  <si>
    <r>
      <rPr>
        <b/>
        <sz val="10"/>
        <rFont val="Trebuchet MS"/>
        <family val="2"/>
      </rPr>
      <t>Total des comptes 65 - Autres charges de gestion courante</t>
    </r>
  </si>
  <si>
    <r>
      <rPr>
        <b/>
        <sz val="10"/>
        <rFont val="Trebuchet MS"/>
        <family val="2"/>
      </rPr>
      <t>Total des comptes 75 - Autres produits de gestion courante</t>
    </r>
  </si>
  <si>
    <r>
      <rPr>
        <b/>
        <sz val="10"/>
        <rFont val="Trebuchet MS"/>
        <family val="2"/>
      </rPr>
      <t>Total des comptes 66 - Charges financières</t>
    </r>
  </si>
  <si>
    <r>
      <rPr>
        <b/>
        <sz val="10"/>
        <rFont val="Trebuchet MS"/>
        <family val="2"/>
      </rPr>
      <t>Total des comptes 76 - Produits financiers</t>
    </r>
  </si>
  <si>
    <r>
      <rPr>
        <b/>
        <sz val="10"/>
        <rFont val="Trebuchet MS"/>
        <family val="2"/>
      </rPr>
      <t>Total des comptes 67 - Charges Exceptionnelles</t>
    </r>
  </si>
  <si>
    <r>
      <rPr>
        <b/>
        <sz val="10"/>
        <rFont val="Trebuchet MS"/>
        <family val="2"/>
      </rPr>
      <t>Total des comptes 77 - Produits exceptionnels</t>
    </r>
  </si>
  <si>
    <r>
      <rPr>
        <b/>
        <sz val="10"/>
        <rFont val="Trebuchet MS"/>
        <family val="2"/>
      </rPr>
      <t>Total des comptes 68 - Dotation aux amort. et prov. et engagements à réaliser sur ressources affectées</t>
    </r>
  </si>
  <si>
    <r>
      <rPr>
        <b/>
        <sz val="10"/>
        <rFont val="Trebuchet MS"/>
        <family val="2"/>
      </rPr>
      <t>Total des comptes 78 - Reprises sur amort. et prov. et report des ressources non utilisées des exercices antérieures</t>
    </r>
  </si>
  <si>
    <r>
      <rPr>
        <b/>
        <sz val="10"/>
        <rFont val="Trebuchet MS"/>
        <family val="2"/>
      </rPr>
      <t>Total des comptes 69 - Impôt sur les bénéfices (IS)</t>
    </r>
  </si>
  <si>
    <r>
      <rPr>
        <b/>
        <sz val="10"/>
        <rFont val="Trebuchet MS"/>
        <family val="2"/>
      </rPr>
      <t>Total des comptes 79 - Transfert de charges</t>
    </r>
  </si>
  <si>
    <r>
      <rPr>
        <b/>
        <sz val="10"/>
        <rFont val="Trebuchet MS"/>
        <family val="2"/>
      </rPr>
      <t>TOTAL DES CHARGES</t>
    </r>
  </si>
  <si>
    <r>
      <rPr>
        <b/>
        <sz val="10"/>
        <rFont val="Trebuchet MS"/>
        <family val="2"/>
      </rPr>
      <t>TOTAL DES PRODUITS</t>
    </r>
  </si>
  <si>
    <t>Remboursement Apports</t>
  </si>
  <si>
    <t>Total capital rbsé</t>
  </si>
  <si>
    <t>Postes de charges</t>
  </si>
  <si>
    <t>Achats Prestations de Services</t>
  </si>
  <si>
    <t>Achats Matières Premières</t>
  </si>
  <si>
    <t>Variation de stock</t>
  </si>
  <si>
    <t>Sous-Traitances</t>
  </si>
  <si>
    <t>Autres Locations et crédit-bail</t>
  </si>
  <si>
    <t>Assurances</t>
  </si>
  <si>
    <t>Etudes et recherches</t>
  </si>
  <si>
    <t>Transport</t>
  </si>
  <si>
    <t>Frais Postaux et de télécommunications</t>
  </si>
  <si>
    <t>Autres Services Extérieurs</t>
  </si>
  <si>
    <t>Achats</t>
  </si>
  <si>
    <t>Documentation</t>
  </si>
  <si>
    <t>Taxe sur les Salaires</t>
  </si>
  <si>
    <t>Formation Professionnelle</t>
  </si>
  <si>
    <t>Taxe d'apprentissage</t>
  </si>
  <si>
    <t>Salaires Bruts</t>
  </si>
  <si>
    <t>Autres Impôts et taxes</t>
  </si>
  <si>
    <t>Autes Postes de charges</t>
  </si>
  <si>
    <t>Voir IndexEquiv pour Décaler</t>
  </si>
  <si>
    <t>Postes de Produits</t>
  </si>
  <si>
    <t>Séparer les Rubriques et rajouter colonne</t>
  </si>
  <si>
    <t>Faire la même chose pour les produits</t>
  </si>
  <si>
    <t>Rajouter lignes</t>
  </si>
  <si>
    <t>Rajouter menu déroulant</t>
  </si>
  <si>
    <t>Reprendre somme.si.ens sur l'ensemble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</si>
</sst>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6" formatCode="_-* #,##0.00\ _€_-;\-* #,##0.00\ _€_-;_-* &quot;-&quot;??\ _€_-;_-@_-"/>
    <numFmt numFmtId="172" formatCode="#,##0.00\ &quot;€&quot;"/>
    <numFmt numFmtId="178" formatCode="_-* #,##0_-;\-* #,##0_-;_-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6"/>
      <name val="Calibri Light"/>
      <family val="2"/>
      <scheme val="maj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0"/>
      <name val="Calibri 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Poppins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Poppins"/>
    </font>
    <font>
      <b/>
      <sz val="11"/>
      <color indexed="8"/>
      <name val="Arial"/>
      <family val="2"/>
    </font>
    <font>
      <sz val="10"/>
      <color rgb="FF000000"/>
      <name val="Times New Roman"/>
      <family val="1"/>
    </font>
    <font>
      <b/>
      <sz val="10"/>
      <name val="Trebuchet MS"/>
      <family val="2"/>
    </font>
    <font>
      <b/>
      <sz val="10"/>
      <color rgb="FFFFFFFF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sz val="12"/>
      <color theme="0"/>
      <name val="Poppins"/>
    </font>
    <font>
      <sz val="10"/>
      <color theme="2" tint="-0.749992370372631"/>
      <name val="Poppins"/>
    </font>
    <font>
      <sz val="11"/>
      <color theme="0"/>
      <name val="Poppins"/>
    </font>
    <font>
      <b/>
      <sz val="12"/>
      <color theme="0"/>
      <name val="Poppins"/>
    </font>
  </fonts>
  <fills count="15">
    <fill>
      <patternFill patternType="none"/>
    </fill>
    <fill>
      <patternFill patternType="gray125"/>
    </fill>
    <fill>
      <patternFill patternType="solid">
        <fgColor rgb="FF31B7BC"/>
        <bgColor indexed="64"/>
      </patternFill>
    </fill>
    <fill>
      <patternFill patternType="solid">
        <fgColor rgb="FF31B7BC"/>
        <bgColor rgb="FF2E75B5"/>
      </patternFill>
    </fill>
    <fill>
      <patternFill patternType="solid">
        <fgColor rgb="FFFF7D00"/>
        <bgColor rgb="FF2E75B5"/>
      </patternFill>
    </fill>
    <fill>
      <patternFill patternType="solid">
        <fgColor rgb="FFFFC000"/>
        <bgColor rgb="FF2E75B5"/>
      </patternFill>
    </fill>
    <fill>
      <patternFill patternType="solid">
        <fgColor rgb="FF00297A"/>
        <bgColor indexed="64"/>
      </patternFill>
    </fill>
    <fill>
      <patternFill patternType="solid">
        <fgColor rgb="FF002B82"/>
        <bgColor rgb="FF2E75B5"/>
      </patternFill>
    </fill>
    <fill>
      <patternFill patternType="solid">
        <fgColor rgb="FF007B85"/>
        <bgColor rgb="FF2E75B5"/>
      </patternFill>
    </fill>
    <fill>
      <patternFill patternType="solid">
        <fgColor theme="7" tint="0.39997558519241921"/>
        <bgColor rgb="FF2E75B5"/>
      </patternFill>
    </fill>
    <fill>
      <patternFill patternType="solid">
        <fgColor rgb="FFF3BB1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008DB1"/>
      </patternFill>
    </fill>
    <fill>
      <patternFill patternType="solid">
        <fgColor rgb="FFAACFE0"/>
      </patternFill>
    </fill>
    <fill>
      <patternFill patternType="solid">
        <fgColor theme="7" tint="0.59999389629810485"/>
        <bgColor rgb="FF2E75B5"/>
      </patternFill>
    </fill>
  </fills>
  <borders count="1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/>
      <bottom style="hair">
        <color theme="1" tint="0.499984740745262"/>
      </bottom>
      <diagonal/>
    </border>
    <border>
      <left style="thick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2" applyNumberFormat="0" applyFill="0" applyProtection="0">
      <alignment horizontal="left"/>
    </xf>
    <xf numFmtId="0" fontId="5" fillId="0" borderId="0">
      <alignment horizontal="right"/>
    </xf>
    <xf numFmtId="0" fontId="5" fillId="0" borderId="0" applyNumberFormat="0" applyFill="0" applyProtection="0">
      <alignment horizontal="right" indent="1"/>
    </xf>
    <xf numFmtId="0" fontId="5" fillId="0" borderId="0" applyNumberFormat="0" applyFont="0" applyFill="0" applyBorder="0" applyProtection="0">
      <alignment horizontal="left" indent="5"/>
    </xf>
    <xf numFmtId="44" fontId="5" fillId="0" borderId="0" applyFont="0" applyFill="0" applyBorder="0" applyAlignment="0" applyProtection="0"/>
    <xf numFmtId="1" fontId="5" fillId="0" borderId="0" applyFont="0" applyFill="0" applyBorder="0" applyProtection="0">
      <alignment horizontal="right"/>
    </xf>
    <xf numFmtId="0" fontId="5" fillId="0" borderId="0" applyNumberFormat="0" applyFont="0" applyFill="0" applyBorder="0" applyProtection="0">
      <alignment horizontal="center" wrapText="1"/>
    </xf>
    <xf numFmtId="14" fontId="5" fillId="0" borderId="0" applyFont="0" applyFill="0" applyBorder="0">
      <alignment horizontal="right"/>
    </xf>
    <xf numFmtId="0" fontId="1" fillId="0" borderId="0"/>
    <xf numFmtId="44" fontId="1" fillId="0" borderId="0" applyFont="0" applyFill="0" applyBorder="0" applyAlignment="0" applyProtection="0"/>
    <xf numFmtId="0" fontId="7" fillId="2" borderId="1" applyBorder="0">
      <alignment horizontal="center" vertical="center"/>
    </xf>
    <xf numFmtId="0" fontId="6" fillId="3" borderId="7">
      <alignment horizontal="center" vertical="center" wrapText="1"/>
    </xf>
    <xf numFmtId="0" fontId="6" fillId="4" borderId="4" applyBorder="0">
      <alignment horizontal="center" vertical="center" wrapText="1"/>
    </xf>
    <xf numFmtId="0" fontId="2" fillId="0" borderId="0"/>
    <xf numFmtId="166" fontId="2" fillId="0" borderId="0" applyFont="0" applyFill="0" applyBorder="0" applyAlignment="0" applyProtection="0"/>
    <xf numFmtId="0" fontId="7" fillId="6" borderId="1" applyBorder="0">
      <alignment horizontal="center" vertical="center"/>
    </xf>
    <xf numFmtId="0" fontId="6" fillId="7" borderId="3">
      <alignment horizontal="center" vertical="center" wrapText="1"/>
    </xf>
    <xf numFmtId="0" fontId="6" fillId="5" borderId="6">
      <alignment horizontal="center" vertical="center" wrapText="1"/>
    </xf>
    <xf numFmtId="0" fontId="9" fillId="0" borderId="0"/>
    <xf numFmtId="0" fontId="10" fillId="0" borderId="0"/>
    <xf numFmtId="0" fontId="11" fillId="0" borderId="0"/>
    <xf numFmtId="9" fontId="10" fillId="0" borderId="0" applyFont="0" applyFill="0" applyBorder="0"/>
    <xf numFmtId="0" fontId="13" fillId="0" borderId="0"/>
    <xf numFmtId="0" fontId="14" fillId="0" borderId="0" applyNumberFormat="0" applyFill="0" applyBorder="0" applyProtection="0"/>
    <xf numFmtId="0" fontId="1" fillId="0" borderId="0"/>
    <xf numFmtId="0" fontId="5" fillId="0" borderId="0"/>
    <xf numFmtId="9" fontId="1" fillId="0" borderId="0" applyFont="0" applyFill="0" applyBorder="0"/>
    <xf numFmtId="43" fontId="1" fillId="0" borderId="0" applyFont="0" applyFill="0" applyBorder="0" applyAlignment="0" applyProtection="0"/>
    <xf numFmtId="0" fontId="17" fillId="0" borderId="0"/>
  </cellStyleXfs>
  <cellXfs count="32">
    <xf numFmtId="0" fontId="0" fillId="0" borderId="0" xfId="0"/>
    <xf numFmtId="0" fontId="3" fillId="0" borderId="0" xfId="2"/>
    <xf numFmtId="0" fontId="12" fillId="0" borderId="0" xfId="0" applyFont="1"/>
    <xf numFmtId="0" fontId="1" fillId="0" borderId="0" xfId="0" applyFont="1"/>
    <xf numFmtId="14" fontId="16" fillId="11" borderId="9" xfId="2" applyNumberFormat="1" applyFont="1" applyFill="1" applyBorder="1" applyAlignment="1" applyProtection="1">
      <alignment horizontal="center" vertical="center"/>
      <protection hidden="1"/>
    </xf>
    <xf numFmtId="14" fontId="3" fillId="0" borderId="0" xfId="2" applyNumberFormat="1"/>
    <xf numFmtId="1" fontId="3" fillId="0" borderId="0" xfId="2" applyNumberFormat="1" applyAlignment="1">
      <alignment horizontal="center"/>
    </xf>
    <xf numFmtId="172" fontId="3" fillId="0" borderId="0" xfId="2" applyNumberFormat="1" applyAlignment="1">
      <alignment horizontal="right"/>
    </xf>
    <xf numFmtId="4" fontId="3" fillId="0" borderId="0" xfId="2" applyNumberFormat="1"/>
    <xf numFmtId="2" fontId="3" fillId="0" borderId="0" xfId="2" applyNumberFormat="1"/>
    <xf numFmtId="1" fontId="3" fillId="0" borderId="0" xfId="2" applyNumberFormat="1"/>
    <xf numFmtId="14" fontId="16" fillId="11" borderId="0" xfId="2" applyNumberFormat="1" applyFont="1" applyFill="1" applyAlignment="1" applyProtection="1">
      <alignment horizontal="center" vertical="center"/>
      <protection hidden="1"/>
    </xf>
    <xf numFmtId="0" fontId="18" fillId="12" borderId="10" xfId="35" applyFont="1" applyFill="1" applyBorder="1" applyAlignment="1">
      <alignment horizontal="center" vertical="top" wrapText="1"/>
    </xf>
    <xf numFmtId="0" fontId="17" fillId="0" borderId="0" xfId="35" applyAlignment="1">
      <alignment horizontal="left" vertical="top"/>
    </xf>
    <xf numFmtId="0" fontId="20" fillId="0" borderId="10" xfId="35" applyFont="1" applyBorder="1" applyAlignment="1">
      <alignment horizontal="left" vertical="top" wrapText="1"/>
    </xf>
    <xf numFmtId="0" fontId="18" fillId="0" borderId="10" xfId="35" applyFont="1" applyBorder="1" applyAlignment="1">
      <alignment horizontal="right" vertical="top" wrapText="1"/>
    </xf>
    <xf numFmtId="0" fontId="17" fillId="0" borderId="10" xfId="35" applyBorder="1" applyAlignment="1">
      <alignment horizontal="left" wrapText="1"/>
    </xf>
    <xf numFmtId="0" fontId="18" fillId="0" borderId="10" xfId="35" applyFont="1" applyBorder="1" applyAlignment="1">
      <alignment horizontal="left" vertical="top" wrapText="1" indent="4"/>
    </xf>
    <xf numFmtId="0" fontId="18" fillId="0" borderId="10" xfId="35" applyFont="1" applyBorder="1" applyAlignment="1">
      <alignment horizontal="left" vertical="top" wrapText="1" indent="1"/>
    </xf>
    <xf numFmtId="178" fontId="18" fillId="12" borderId="10" xfId="34" applyNumberFormat="1" applyFont="1" applyFill="1" applyBorder="1" applyAlignment="1">
      <alignment horizontal="left" vertical="top" wrapText="1" indent="2"/>
    </xf>
    <xf numFmtId="178" fontId="20" fillId="0" borderId="10" xfId="34" applyNumberFormat="1" applyFont="1" applyBorder="1" applyAlignment="1">
      <alignment horizontal="right" vertical="top" wrapText="1"/>
    </xf>
    <xf numFmtId="178" fontId="18" fillId="13" borderId="10" xfId="34" applyNumberFormat="1" applyFont="1" applyFill="1" applyBorder="1" applyAlignment="1">
      <alignment horizontal="right" vertical="top" wrapText="1"/>
    </xf>
    <xf numFmtId="178" fontId="17" fillId="0" borderId="0" xfId="34" applyNumberFormat="1" applyFont="1" applyAlignment="1">
      <alignment horizontal="left" vertical="top"/>
    </xf>
    <xf numFmtId="178" fontId="21" fillId="0" borderId="10" xfId="34" applyNumberFormat="1" applyFont="1" applyBorder="1" applyAlignment="1">
      <alignment horizontal="right" vertical="top" wrapText="1"/>
    </xf>
    <xf numFmtId="178" fontId="22" fillId="13" borderId="10" xfId="34" applyNumberFormat="1" applyFont="1" applyFill="1" applyBorder="1" applyAlignment="1">
      <alignment horizontal="right" vertical="top" wrapText="1"/>
    </xf>
    <xf numFmtId="3" fontId="23" fillId="10" borderId="0" xfId="0" applyNumberFormat="1" applyFont="1" applyFill="1" applyAlignment="1">
      <alignment horizontal="centerContinuous" vertical="center" wrapText="1"/>
    </xf>
    <xf numFmtId="14" fontId="24" fillId="9" borderId="8" xfId="1" applyNumberFormat="1" applyFont="1" applyFill="1" applyBorder="1" applyAlignment="1" applyProtection="1">
      <alignment horizontal="left" vertical="center"/>
      <protection locked="0"/>
    </xf>
    <xf numFmtId="3" fontId="15" fillId="8" borderId="5" xfId="1" applyNumberFormat="1" applyFont="1" applyFill="1" applyBorder="1" applyAlignment="1">
      <alignment horizontal="left" vertical="center"/>
    </xf>
    <xf numFmtId="3" fontId="26" fillId="10" borderId="0" xfId="0" applyNumberFormat="1" applyFont="1" applyFill="1" applyAlignment="1">
      <alignment vertical="center"/>
    </xf>
    <xf numFmtId="14" fontId="24" fillId="14" borderId="8" xfId="1" applyNumberFormat="1" applyFont="1" applyFill="1" applyBorder="1" applyAlignment="1" applyProtection="1">
      <alignment horizontal="left" vertical="justify"/>
      <protection locked="0"/>
    </xf>
    <xf numFmtId="3" fontId="23" fillId="0" borderId="0" xfId="0" applyNumberFormat="1" applyFont="1" applyAlignment="1">
      <alignment vertical="center" wrapText="1"/>
    </xf>
    <xf numFmtId="3" fontId="25" fillId="8" borderId="5" xfId="1" applyNumberFormat="1" applyFont="1" applyFill="1" applyBorder="1" applyAlignment="1">
      <alignment horizontal="center" vertical="center"/>
    </xf>
  </cellXfs>
  <cellStyles count="36">
    <cellStyle name="Date" xfId="14" xr:uid="{E92A97DE-8E73-45A3-8977-B57F75101251}"/>
    <cellStyle name="Intitulé tableau" xfId="23" xr:uid="{D520C6B1-1266-4A5A-B483-A631D9A18DA9}"/>
    <cellStyle name="Lien hypertexte 2" xfId="30" xr:uid="{6E003112-4284-4C29-BA33-B68D2A5D5A43}"/>
    <cellStyle name="Milliers" xfId="34" builtinId="3"/>
    <cellStyle name="Milliers 2" xfId="12" xr:uid="{1B002A8A-AD59-4249-A820-2DF20B86DAB2}"/>
    <cellStyle name="Milliers 2 2" xfId="21" xr:uid="{BFF92D26-166F-4D11-9D9A-F13607F3AA15}"/>
    <cellStyle name="Monétaire 2" xfId="16" xr:uid="{49EA5FED-F5D8-4122-AD0F-61638CE585BB}"/>
    <cellStyle name="Monétaire 4" xfId="11" xr:uid="{EB712913-3FA0-46F4-B39C-D356E27CBD0C}"/>
    <cellStyle name="Normal" xfId="0" builtinId="0"/>
    <cellStyle name="Normal 11" xfId="8" xr:uid="{9B6063BC-75DF-4E4B-A110-D02CD6DAE75D}"/>
    <cellStyle name="Normal 2" xfId="1" xr:uid="{2D9CF46F-A1BF-49AF-B062-F58028A2C56E}"/>
    <cellStyle name="Normal 2 2" xfId="2" xr:uid="{91551045-D327-434D-8467-2F5BB439216C}"/>
    <cellStyle name="Normal 2 2 2" xfId="20" xr:uid="{AC34B097-322A-4194-AB1C-D4428D4FD88A}"/>
    <cellStyle name="Normal 2 3" xfId="26" xr:uid="{700CBE08-7139-440F-B540-1DE7F20517EC}"/>
    <cellStyle name="Normal 2 4" xfId="31" xr:uid="{5FACAEBA-C91E-443D-BEBE-DE6B8A33DE82}"/>
    <cellStyle name="Normal 3" xfId="27" xr:uid="{D8A655E0-CAC2-432B-9E67-7FD286C81FB3}"/>
    <cellStyle name="Normal 3 2" xfId="15" xr:uid="{D502AE75-F572-492A-A1CE-BB04540CAE0C}"/>
    <cellStyle name="Normal 3 3" xfId="32" xr:uid="{9DC7DA96-1869-4B00-A97A-5FF606D71945}"/>
    <cellStyle name="Normal 4" xfId="4" xr:uid="{801367C5-DC74-4EDC-BAD3-44E479A73011}"/>
    <cellStyle name="Normal 4 2" xfId="5" xr:uid="{D5F344C0-9443-4FEB-AA78-8E49ED8CC921}"/>
    <cellStyle name="Normal 5" xfId="25" xr:uid="{601DC4D7-8856-4B4F-8195-3D62BA319695}"/>
    <cellStyle name="Normal 6" xfId="29" xr:uid="{6C302401-495F-4540-B71F-B73AEA89D36D}"/>
    <cellStyle name="Normal 7" xfId="35" xr:uid="{B14727AC-ABE2-432E-BF53-9C670E437FA1}"/>
    <cellStyle name="Normal 9" xfId="6" xr:uid="{62459A6D-CB1B-46F0-ADB2-67BC82D0973B}"/>
    <cellStyle name="Pourcentage 2" xfId="3" xr:uid="{720B84D8-42F0-43BC-B0C2-4B15A0301A25}"/>
    <cellStyle name="Pourcentage 2 2" xfId="28" xr:uid="{17511F97-7234-4CB7-8482-E4FD7D8F0883}"/>
    <cellStyle name="Pourcentage 2 3" xfId="33" xr:uid="{B3BF4CE4-B94F-4FA3-929C-5EFFE766725D}"/>
    <cellStyle name="Titre 2" xfId="7" xr:uid="{199916FD-208C-4F46-9385-6EC604695BAB}"/>
    <cellStyle name="Titre Tableau" xfId="24" xr:uid="{5BC1AB9F-A40F-49AB-BA83-087860EC2226}"/>
    <cellStyle name="Titre 1 2" xfId="9" xr:uid="{3FC0B159-E052-44AA-890A-30F663179D99}"/>
    <cellStyle name="Titre 2 2" xfId="10" xr:uid="{84A18EEF-8141-4EC2-8D36-77D145AEC997}"/>
    <cellStyle name="Titre 3 2" xfId="13" xr:uid="{97F82B43-E233-489A-83AA-78006DD0F283}"/>
    <cellStyle name="Titre1" xfId="17" xr:uid="{B827EADD-7132-4C01-85B0-6E459A0BEB84}"/>
    <cellStyle name="Titre1 2" xfId="22" xr:uid="{079A8D2D-51EC-480B-931F-F03AFC942708}"/>
    <cellStyle name="Titre2A" xfId="18" xr:uid="{FDE761A2-3055-47CB-9A83-F3D0609D3C03}"/>
    <cellStyle name="Titre2B" xfId="19" xr:uid="{F3E099A0-95B1-4548-A748-A5AABF606EF3}"/>
  </cellStyles>
  <dxfs count="0"/>
  <tableStyles count="0" defaultTableStyle="TableStyleMedium2" defaultPivotStyle="PivotStyleLight16"/>
  <colors>
    <mruColors>
      <color rgb="FF007B85"/>
      <color rgb="FFF3BB12"/>
      <color rgb="FFFFCC66"/>
      <color rgb="FFF9D759"/>
      <color rgb="FF00A0AC"/>
      <color rgb="FFE5E7EB"/>
      <color rgb="FFFFA143"/>
      <color rgb="FF79F5FF"/>
      <color rgb="FF00B6C4"/>
      <color rgb="FF00D9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94F1F-0596-4B70-BA8E-F2AC0B0E617A}">
  <dimension ref="A1:D29"/>
  <sheetViews>
    <sheetView zoomScale="115" zoomScaleNormal="115" workbookViewId="0">
      <selection activeCell="B27" sqref="A27:B27"/>
    </sheetView>
  </sheetViews>
  <sheetFormatPr baseColWidth="10" defaultColWidth="8.88671875" defaultRowHeight="13.2"/>
  <cols>
    <col min="1" max="1" width="48.6640625" style="13" customWidth="1"/>
    <col min="2" max="2" width="13.109375" style="22" customWidth="1"/>
    <col min="3" max="3" width="48.6640625" style="13" customWidth="1"/>
    <col min="4" max="4" width="13.109375" style="22" customWidth="1"/>
    <col min="5" max="16384" width="8.88671875" style="13"/>
  </cols>
  <sheetData>
    <row r="1" spans="1:4" ht="14.25" customHeight="1">
      <c r="A1" s="12" t="s">
        <v>42</v>
      </c>
      <c r="B1" s="19" t="s">
        <v>43</v>
      </c>
      <c r="C1" s="12" t="s">
        <v>44</v>
      </c>
      <c r="D1" s="19" t="s">
        <v>43</v>
      </c>
    </row>
    <row r="2" spans="1:4" ht="14.25" customHeight="1">
      <c r="A2" s="14" t="s">
        <v>45</v>
      </c>
      <c r="B2" s="23" t="e">
        <f>+#REF!</f>
        <v>#REF!</v>
      </c>
      <c r="C2" s="14" t="s">
        <v>46</v>
      </c>
      <c r="D2" s="20" t="e">
        <f>+#REF!</f>
        <v>#REF!</v>
      </c>
    </row>
    <row r="3" spans="1:4" ht="14.25" customHeight="1">
      <c r="A3" s="14" t="s">
        <v>47</v>
      </c>
      <c r="B3" s="23" t="e">
        <f>#REF!+#REF!+#REF!+#REF!+#REF!+#REF!+#REF!+1000</f>
        <v>#REF!</v>
      </c>
      <c r="C3" s="14" t="s">
        <v>48</v>
      </c>
      <c r="D3" s="20" t="e">
        <f>+#REF!+#REF!+#REF!</f>
        <v>#REF!</v>
      </c>
    </row>
    <row r="4" spans="1:4" ht="14.25" customHeight="1">
      <c r="A4" s="14" t="s">
        <v>49</v>
      </c>
      <c r="B4" s="23"/>
      <c r="C4" s="14" t="s">
        <v>50</v>
      </c>
      <c r="D4" s="20">
        <v>0</v>
      </c>
    </row>
    <row r="5" spans="1:4" ht="14.25" customHeight="1">
      <c r="A5" s="15" t="s">
        <v>51</v>
      </c>
      <c r="B5" s="24" t="e">
        <f>SUM(B2:B4)</f>
        <v>#REF!</v>
      </c>
      <c r="C5" s="15" t="s">
        <v>52</v>
      </c>
      <c r="D5" s="21" t="e">
        <f>SUM(D2:D4)</f>
        <v>#REF!</v>
      </c>
    </row>
    <row r="6" spans="1:4" ht="14.25" customHeight="1">
      <c r="A6" s="14" t="s">
        <v>53</v>
      </c>
      <c r="B6" s="23" t="e">
        <f>+#REF!+710+3000</f>
        <v>#REF!</v>
      </c>
      <c r="C6" s="15" t="s">
        <v>54</v>
      </c>
      <c r="D6" s="21">
        <v>0</v>
      </c>
    </row>
    <row r="7" spans="1:4" ht="14.25" customHeight="1">
      <c r="A7" s="14" t="s">
        <v>55</v>
      </c>
      <c r="B7" s="23" t="e">
        <f>#REF!+4000</f>
        <v>#REF!</v>
      </c>
      <c r="C7" s="14" t="s">
        <v>56</v>
      </c>
      <c r="D7" s="20">
        <v>0</v>
      </c>
    </row>
    <row r="8" spans="1:4" ht="14.25" customHeight="1">
      <c r="A8" s="14" t="s">
        <v>57</v>
      </c>
      <c r="B8" s="23" t="e">
        <f>#REF!+500</f>
        <v>#REF!</v>
      </c>
      <c r="C8" s="14" t="s">
        <v>58</v>
      </c>
      <c r="D8" s="20">
        <v>15000</v>
      </c>
    </row>
    <row r="9" spans="1:4" ht="14.25" customHeight="1">
      <c r="A9" s="14" t="s">
        <v>59</v>
      </c>
      <c r="B9" s="23">
        <v>0</v>
      </c>
      <c r="C9" s="14" t="s">
        <v>60</v>
      </c>
      <c r="D9" s="20">
        <v>10000</v>
      </c>
    </row>
    <row r="10" spans="1:4" ht="14.25" customHeight="1">
      <c r="A10" s="15" t="s">
        <v>61</v>
      </c>
      <c r="B10" s="24" t="e">
        <f>SUM(B6:B9)</f>
        <v>#REF!</v>
      </c>
      <c r="C10" s="14" t="s">
        <v>62</v>
      </c>
      <c r="D10" s="20">
        <v>15000</v>
      </c>
    </row>
    <row r="11" spans="1:4" ht="14.25" customHeight="1">
      <c r="A11" s="14" t="s">
        <v>63</v>
      </c>
      <c r="B11" s="23" t="e">
        <f>#REF!</f>
        <v>#REF!</v>
      </c>
      <c r="C11" s="14" t="s">
        <v>64</v>
      </c>
      <c r="D11" s="20">
        <v>0</v>
      </c>
    </row>
    <row r="12" spans="1:4" ht="14.25" customHeight="1">
      <c r="A12" s="14" t="s">
        <v>65</v>
      </c>
      <c r="B12" s="23" t="e">
        <f>#REF!+3000</f>
        <v>#REF!</v>
      </c>
      <c r="C12" s="14" t="s">
        <v>66</v>
      </c>
      <c r="D12" s="20">
        <v>0</v>
      </c>
    </row>
    <row r="13" spans="1:4" ht="14.25" customHeight="1">
      <c r="A13" s="14" t="s">
        <v>67</v>
      </c>
      <c r="B13" s="23" t="e">
        <f>#REF!</f>
        <v>#REF!</v>
      </c>
      <c r="C13" s="14" t="s">
        <v>68</v>
      </c>
      <c r="D13" s="20">
        <v>0</v>
      </c>
    </row>
    <row r="14" spans="1:4" ht="14.25" customHeight="1">
      <c r="A14" s="14" t="s">
        <v>69</v>
      </c>
      <c r="B14" s="23" t="e">
        <f>#REF!+500</f>
        <v>#REF!</v>
      </c>
      <c r="C14" s="14" t="s">
        <v>70</v>
      </c>
      <c r="D14" s="20">
        <v>0</v>
      </c>
    </row>
    <row r="15" spans="1:4" ht="14.25" customHeight="1">
      <c r="A15" s="14" t="s">
        <v>71</v>
      </c>
      <c r="B15" s="23" t="e">
        <f>#REF!+#REF!+1500</f>
        <v>#REF!</v>
      </c>
      <c r="C15" s="14" t="s">
        <v>72</v>
      </c>
      <c r="D15" s="20">
        <v>0</v>
      </c>
    </row>
    <row r="16" spans="1:4" ht="14.25" customHeight="1">
      <c r="A16" s="15" t="s">
        <v>73</v>
      </c>
      <c r="B16" s="24" t="e">
        <f>SUM(B11:B15)</f>
        <v>#REF!</v>
      </c>
      <c r="C16" s="16"/>
      <c r="D16" s="20"/>
    </row>
    <row r="17" spans="1:4" ht="14.25" customHeight="1">
      <c r="A17" s="14" t="s">
        <v>74</v>
      </c>
      <c r="B17" s="23" t="e">
        <f>+#REF!+500</f>
        <v>#REF!</v>
      </c>
      <c r="C17" s="15" t="s">
        <v>75</v>
      </c>
      <c r="D17" s="21">
        <f>SUM(D7:D16)</f>
        <v>40000</v>
      </c>
    </row>
    <row r="18" spans="1:4" ht="14.25" customHeight="1">
      <c r="A18" s="14" t="s">
        <v>76</v>
      </c>
      <c r="B18" s="23">
        <v>0</v>
      </c>
      <c r="C18" s="14" t="s">
        <v>77</v>
      </c>
      <c r="D18" s="20">
        <f>60*30</f>
        <v>1800</v>
      </c>
    </row>
    <row r="19" spans="1:4" ht="14.25" customHeight="1">
      <c r="A19" s="15" t="s">
        <v>78</v>
      </c>
      <c r="B19" s="24" t="e">
        <f>SUM(B17:B18)</f>
        <v>#REF!</v>
      </c>
      <c r="C19" s="14" t="s">
        <v>79</v>
      </c>
      <c r="D19" s="20">
        <v>0</v>
      </c>
    </row>
    <row r="20" spans="1:4" ht="14.25" customHeight="1">
      <c r="A20" s="14" t="s">
        <v>80</v>
      </c>
      <c r="B20" s="23" t="e">
        <f>+#REF!+500+5000</f>
        <v>#REF!</v>
      </c>
      <c r="C20" s="14" t="s">
        <v>81</v>
      </c>
      <c r="D20" s="20">
        <v>0</v>
      </c>
    </row>
    <row r="21" spans="1:4" ht="14.25" customHeight="1">
      <c r="A21" s="14" t="s">
        <v>82</v>
      </c>
      <c r="B21" s="23" t="e">
        <f>+#REF!+500+2500</f>
        <v>#REF!</v>
      </c>
      <c r="C21" s="14" t="s">
        <v>83</v>
      </c>
      <c r="D21" s="20">
        <v>0</v>
      </c>
    </row>
    <row r="22" spans="1:4" ht="14.25" customHeight="1">
      <c r="A22" s="14" t="s">
        <v>84</v>
      </c>
      <c r="B22" s="23" t="e">
        <f>+#REF!+1500</f>
        <v>#REF!</v>
      </c>
      <c r="C22" s="14" t="s">
        <v>85</v>
      </c>
      <c r="D22" s="20">
        <v>0</v>
      </c>
    </row>
    <row r="23" spans="1:4" ht="14.25" customHeight="1">
      <c r="A23" s="15" t="s">
        <v>86</v>
      </c>
      <c r="B23" s="24" t="e">
        <f>SUM(B20:B22)</f>
        <v>#REF!</v>
      </c>
      <c r="C23" s="16"/>
      <c r="D23" s="20">
        <v>0</v>
      </c>
    </row>
    <row r="24" spans="1:4" ht="14.25" customHeight="1">
      <c r="A24" s="15" t="s">
        <v>87</v>
      </c>
      <c r="B24" s="24" t="e">
        <f>+#REF!+500</f>
        <v>#REF!</v>
      </c>
      <c r="C24" s="15" t="s">
        <v>88</v>
      </c>
      <c r="D24" s="21">
        <f>SUM(D18:D23)</f>
        <v>1800</v>
      </c>
    </row>
    <row r="25" spans="1:4" ht="14.25" customHeight="1">
      <c r="A25" s="15" t="s">
        <v>89</v>
      </c>
      <c r="B25" s="24" t="e">
        <f>+#REF!+500</f>
        <v>#REF!</v>
      </c>
      <c r="C25" s="15" t="s">
        <v>90</v>
      </c>
      <c r="D25" s="21">
        <v>0</v>
      </c>
    </row>
    <row r="26" spans="1:4" ht="14.25" customHeight="1">
      <c r="A26" s="15" t="s">
        <v>91</v>
      </c>
      <c r="B26" s="24"/>
      <c r="C26" s="15" t="s">
        <v>92</v>
      </c>
      <c r="D26" s="21">
        <v>0</v>
      </c>
    </row>
    <row r="27" spans="1:4" ht="28.2" customHeight="1">
      <c r="A27" s="17" t="s">
        <v>93</v>
      </c>
      <c r="B27" s="24" t="e">
        <f>+#REF!+1000</f>
        <v>#REF!</v>
      </c>
      <c r="C27" s="18" t="s">
        <v>94</v>
      </c>
      <c r="D27" s="21">
        <v>0</v>
      </c>
    </row>
    <row r="28" spans="1:4" ht="14.25" customHeight="1">
      <c r="A28" s="15" t="s">
        <v>95</v>
      </c>
      <c r="B28" s="24">
        <v>0</v>
      </c>
      <c r="C28" s="15" t="s">
        <v>96</v>
      </c>
      <c r="D28" s="21">
        <v>0</v>
      </c>
    </row>
    <row r="29" spans="1:4" ht="14.25" customHeight="1">
      <c r="A29" s="15" t="s">
        <v>97</v>
      </c>
      <c r="B29" s="24" t="e">
        <f>B5+B10+B16+B19+B23+B24+B25+B26+B27+B28</f>
        <v>#REF!</v>
      </c>
      <c r="C29" s="15" t="s">
        <v>98</v>
      </c>
      <c r="D29" s="21" t="e">
        <f>D5+D6+D17+D24+D25+D26+D27+D28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9D250-44BD-49AD-98B5-BCB653ACF3E5}">
  <sheetPr>
    <tabColor theme="0" tint="-0.499984740745262"/>
  </sheetPr>
  <dimension ref="B1:P135"/>
  <sheetViews>
    <sheetView showGridLines="0" tabSelected="1" zoomScale="70" zoomScaleNormal="70" workbookViewId="0">
      <selection activeCell="K3" sqref="K3"/>
    </sheetView>
  </sheetViews>
  <sheetFormatPr baseColWidth="10" defaultRowHeight="14.4"/>
  <cols>
    <col min="1" max="1" width="1.77734375" customWidth="1"/>
    <col min="2" max="2" width="27.21875" customWidth="1"/>
    <col min="3" max="3" width="41.44140625" customWidth="1"/>
    <col min="4" max="4" width="0.6640625" customWidth="1"/>
    <col min="5" max="5" width="27.33203125" customWidth="1"/>
    <col min="6" max="6" width="41.44140625" customWidth="1"/>
    <col min="7" max="7" width="0.5546875" customWidth="1"/>
    <col min="8" max="8" width="27.6640625" customWidth="1"/>
    <col min="9" max="9" width="40.21875" customWidth="1"/>
  </cols>
  <sheetData>
    <row r="1" spans="2:16" ht="28.2" customHeight="1">
      <c r="B1" s="28" t="s">
        <v>101</v>
      </c>
      <c r="C1" s="28"/>
      <c r="D1" s="28"/>
      <c r="E1" s="28"/>
      <c r="F1" s="28"/>
      <c r="G1" s="28"/>
      <c r="H1" s="28"/>
      <c r="I1" s="28"/>
      <c r="J1" s="30"/>
      <c r="K1" s="30"/>
    </row>
    <row r="2" spans="2:16" ht="6.6" customHeight="1" thickBot="1">
      <c r="B2" s="2"/>
      <c r="C2" s="2"/>
    </row>
    <row r="3" spans="2:16" ht="18" customHeight="1" thickBot="1">
      <c r="B3" s="31" t="str">
        <f>O3</f>
        <v>Achats</v>
      </c>
      <c r="C3" s="29" t="s">
        <v>103</v>
      </c>
      <c r="E3" s="31" t="str">
        <f>O4</f>
        <v>Services Extérieurs</v>
      </c>
      <c r="F3" s="29" t="s">
        <v>105</v>
      </c>
      <c r="H3" s="31" t="str">
        <f>O5</f>
        <v>Autres Services Extérieurs</v>
      </c>
      <c r="I3" s="29" t="s">
        <v>0</v>
      </c>
      <c r="K3" t="str">
        <f ca="1">IF(C3&lt;&gt;"",C3,OFFSET(C3,COUNTIF(C3:C18,""),,))</f>
        <v>Achats Matières Premières</v>
      </c>
      <c r="O3" s="27" t="s">
        <v>112</v>
      </c>
    </row>
    <row r="4" spans="2:16" ht="18" customHeight="1" thickBot="1">
      <c r="B4" s="31"/>
      <c r="C4" s="29" t="s">
        <v>104</v>
      </c>
      <c r="E4" s="31"/>
      <c r="F4" s="29" t="s">
        <v>14</v>
      </c>
      <c r="H4" s="31"/>
      <c r="I4" s="29" t="s">
        <v>109</v>
      </c>
      <c r="K4" t="str">
        <f t="shared" ref="K4:K28" ca="1" si="0">IF(C4&lt;&gt;"",C4,OFFSET(C4,COUNTIF(C4:C19,""),,))</f>
        <v>Variation de stock</v>
      </c>
      <c r="O4" s="27" t="s">
        <v>23</v>
      </c>
    </row>
    <row r="5" spans="2:16" ht="18" customHeight="1" thickBot="1">
      <c r="B5" s="31"/>
      <c r="C5" s="29" t="s">
        <v>102</v>
      </c>
      <c r="E5" s="31"/>
      <c r="F5" s="29" t="s">
        <v>106</v>
      </c>
      <c r="H5" s="31"/>
      <c r="I5" s="29" t="s">
        <v>10</v>
      </c>
      <c r="K5" t="str">
        <f t="shared" ca="1" si="0"/>
        <v>Achats Prestations de Services</v>
      </c>
      <c r="O5" s="27" t="s">
        <v>111</v>
      </c>
    </row>
    <row r="6" spans="2:16" ht="18" customHeight="1" thickBot="1">
      <c r="B6" s="31"/>
      <c r="C6" s="29" t="s">
        <v>20</v>
      </c>
      <c r="E6" s="31"/>
      <c r="F6" s="29" t="s">
        <v>22</v>
      </c>
      <c r="H6" s="31"/>
      <c r="I6" s="29" t="s">
        <v>8</v>
      </c>
      <c r="K6" t="str">
        <f t="shared" ca="1" si="0"/>
        <v>Fournitures de bureau/Petit Matériel</v>
      </c>
      <c r="O6" s="27" t="s">
        <v>3</v>
      </c>
    </row>
    <row r="7" spans="2:16" ht="18" customHeight="1" thickBot="1">
      <c r="B7" s="31"/>
      <c r="C7" s="29" t="s">
        <v>19</v>
      </c>
      <c r="E7" s="31"/>
      <c r="F7" s="29" t="s">
        <v>107</v>
      </c>
      <c r="H7" s="31"/>
      <c r="I7" s="29" t="s">
        <v>110</v>
      </c>
      <c r="K7" t="str">
        <f t="shared" ca="1" si="0"/>
        <v>Fournitures non stockables (eau, énergie...)</v>
      </c>
      <c r="O7" s="27" t="s">
        <v>12</v>
      </c>
    </row>
    <row r="8" spans="2:16" ht="18" customHeight="1" thickBot="1">
      <c r="B8" s="31"/>
      <c r="C8" s="29" t="s">
        <v>21</v>
      </c>
      <c r="E8" s="31"/>
      <c r="F8" s="29" t="s">
        <v>108</v>
      </c>
      <c r="H8" s="31"/>
      <c r="I8" s="29" t="s">
        <v>6</v>
      </c>
      <c r="K8" t="str">
        <f t="shared" ca="1" si="0"/>
        <v>Autres Achats</v>
      </c>
      <c r="O8" s="27" t="s">
        <v>119</v>
      </c>
    </row>
    <row r="9" spans="2:16" ht="18" customHeight="1" thickBot="1">
      <c r="B9" s="31"/>
      <c r="C9" s="29"/>
      <c r="E9" s="31"/>
      <c r="F9" s="29" t="s">
        <v>113</v>
      </c>
      <c r="H9" s="31"/>
      <c r="I9" s="29" t="s">
        <v>26</v>
      </c>
      <c r="K9" t="str">
        <f t="shared" ca="1" si="0"/>
        <v>Formation Professionnelle</v>
      </c>
    </row>
    <row r="10" spans="2:16" ht="18" customHeight="1" thickBot="1">
      <c r="B10" s="31"/>
      <c r="C10" s="29"/>
      <c r="E10" s="31"/>
      <c r="F10" s="29"/>
      <c r="H10" s="31"/>
      <c r="I10" s="29"/>
      <c r="K10" t="str">
        <f t="shared" ca="1" si="0"/>
        <v>Taxe d'apprentissage</v>
      </c>
    </row>
    <row r="11" spans="2:16" ht="18" customHeight="1" thickBot="1">
      <c r="B11" s="31"/>
      <c r="C11" s="29"/>
      <c r="E11" s="31"/>
      <c r="F11" s="29"/>
      <c r="H11" s="31"/>
      <c r="I11" s="29"/>
      <c r="K11" t="str">
        <f t="shared" ca="1" si="0"/>
        <v>CFE</v>
      </c>
    </row>
    <row r="12" spans="2:16" ht="18" customHeight="1" thickBot="1">
      <c r="B12" s="31"/>
      <c r="C12" s="29"/>
      <c r="E12" s="31"/>
      <c r="F12" s="29"/>
      <c r="H12" s="31"/>
      <c r="I12" s="29"/>
      <c r="K12" t="str">
        <f t="shared" ca="1" si="0"/>
        <v>Autres Impôts et taxes</v>
      </c>
    </row>
    <row r="13" spans="2:16" ht="18" customHeight="1" thickBot="1">
      <c r="B13" s="31"/>
      <c r="C13" s="29"/>
      <c r="E13" s="31"/>
      <c r="F13" s="29"/>
      <c r="H13" s="31"/>
      <c r="I13" s="29"/>
      <c r="K13">
        <f t="shared" ca="1" si="0"/>
        <v>0</v>
      </c>
    </row>
    <row r="14" spans="2:16" ht="18" customHeight="1" thickBot="1">
      <c r="B14" s="31"/>
      <c r="C14" s="29"/>
      <c r="E14" s="31"/>
      <c r="F14" s="29"/>
      <c r="H14" s="31"/>
      <c r="I14" s="29"/>
      <c r="K14">
        <f t="shared" ca="1" si="0"/>
        <v>0</v>
      </c>
    </row>
    <row r="15" spans="2:16" ht="18" customHeight="1" thickBot="1">
      <c r="B15" s="31"/>
      <c r="C15" s="29"/>
      <c r="E15" s="31"/>
      <c r="F15" s="29"/>
      <c r="H15" s="31"/>
      <c r="I15" s="29"/>
      <c r="K15">
        <f t="shared" ca="1" si="0"/>
        <v>0</v>
      </c>
    </row>
    <row r="16" spans="2:16" ht="18" customHeight="1" thickBot="1">
      <c r="B16" s="31"/>
      <c r="C16" s="29"/>
      <c r="E16" s="31"/>
      <c r="F16" s="29"/>
      <c r="H16" s="31"/>
      <c r="I16" s="29"/>
      <c r="K16">
        <f t="shared" ca="1" si="0"/>
        <v>0</v>
      </c>
      <c r="P16" t="s">
        <v>120</v>
      </c>
    </row>
    <row r="17" spans="2:16" ht="18" customHeight="1" thickBot="1">
      <c r="B17" s="31"/>
      <c r="C17" s="29"/>
      <c r="E17" s="31"/>
      <c r="F17" s="29"/>
      <c r="H17" s="31"/>
      <c r="I17" s="29"/>
      <c r="K17">
        <f t="shared" ca="1" si="0"/>
        <v>0</v>
      </c>
      <c r="P17" t="s">
        <v>122</v>
      </c>
    </row>
    <row r="18" spans="2:16" ht="5.4" customHeight="1" thickBot="1">
      <c r="K18">
        <f t="shared" ca="1" si="0"/>
        <v>0</v>
      </c>
      <c r="P18" t="s">
        <v>123</v>
      </c>
    </row>
    <row r="19" spans="2:16" ht="18" customHeight="1" thickBot="1">
      <c r="B19" s="31" t="str">
        <f>O6</f>
        <v>Impôts et Taxes</v>
      </c>
      <c r="C19" s="29" t="s">
        <v>114</v>
      </c>
      <c r="E19" s="31" t="str">
        <f>O7</f>
        <v>Charges de personnel</v>
      </c>
      <c r="F19" s="29" t="s">
        <v>117</v>
      </c>
      <c r="H19" s="31" t="str">
        <f>O8</f>
        <v>Autes Postes de charges</v>
      </c>
      <c r="I19" s="29" t="s">
        <v>9</v>
      </c>
      <c r="K19" t="str">
        <f t="shared" ca="1" si="0"/>
        <v>Taxe sur les Salaires</v>
      </c>
      <c r="O19" s="27"/>
      <c r="P19" t="s">
        <v>124</v>
      </c>
    </row>
    <row r="20" spans="2:16" ht="18" customHeight="1" thickBot="1">
      <c r="B20" s="31"/>
      <c r="C20" s="29" t="s">
        <v>115</v>
      </c>
      <c r="E20" s="31"/>
      <c r="F20" s="29" t="s">
        <v>13</v>
      </c>
      <c r="H20" s="31"/>
      <c r="I20" s="29" t="s">
        <v>4</v>
      </c>
      <c r="K20" t="str">
        <f t="shared" ca="1" si="0"/>
        <v>Formation Professionnelle</v>
      </c>
      <c r="O20" s="27"/>
      <c r="P20" t="s">
        <v>125</v>
      </c>
    </row>
    <row r="21" spans="2:16" ht="18" customHeight="1" thickBot="1">
      <c r="B21" s="31"/>
      <c r="C21" s="29" t="s">
        <v>116</v>
      </c>
      <c r="E21" s="31"/>
      <c r="F21" s="29" t="s">
        <v>7</v>
      </c>
      <c r="H21" s="31"/>
      <c r="I21" s="29" t="s">
        <v>5</v>
      </c>
      <c r="K21" t="str">
        <f t="shared" ca="1" si="0"/>
        <v>Taxe d'apprentissage</v>
      </c>
      <c r="O21" s="27"/>
      <c r="P21" t="s">
        <v>126</v>
      </c>
    </row>
    <row r="22" spans="2:16" ht="18" customHeight="1" thickBot="1">
      <c r="B22" s="31"/>
      <c r="C22" s="29" t="s">
        <v>39</v>
      </c>
      <c r="E22" s="31"/>
      <c r="F22" s="29" t="s">
        <v>11</v>
      </c>
      <c r="H22" s="31"/>
      <c r="I22" s="29" t="s">
        <v>24</v>
      </c>
      <c r="K22" t="str">
        <f t="shared" ca="1" si="0"/>
        <v>CFE</v>
      </c>
      <c r="O22" s="27"/>
    </row>
    <row r="23" spans="2:16" ht="18" customHeight="1" thickBot="1">
      <c r="B23" s="31"/>
      <c r="C23" s="29" t="s">
        <v>118</v>
      </c>
      <c r="E23" s="31"/>
      <c r="F23" s="29"/>
      <c r="H23" s="31"/>
      <c r="I23" s="29" t="s">
        <v>1</v>
      </c>
      <c r="K23" t="str">
        <f t="shared" ca="1" si="0"/>
        <v>Autres Impôts et taxes</v>
      </c>
      <c r="O23" s="27"/>
    </row>
    <row r="24" spans="2:16" ht="18" customHeight="1" thickBot="1">
      <c r="B24" s="31"/>
      <c r="C24" s="29"/>
      <c r="E24" s="31"/>
      <c r="F24" s="29"/>
      <c r="H24" s="31"/>
      <c r="I24" s="29"/>
      <c r="K24">
        <f t="shared" ca="1" si="0"/>
        <v>0</v>
      </c>
      <c r="O24" s="27"/>
    </row>
    <row r="25" spans="2:16" ht="18" customHeight="1" thickBot="1">
      <c r="B25" s="31"/>
      <c r="C25" s="29"/>
      <c r="E25" s="31"/>
      <c r="F25" s="29"/>
      <c r="H25" s="31"/>
      <c r="I25" s="29"/>
      <c r="K25">
        <f t="shared" ca="1" si="0"/>
        <v>0</v>
      </c>
    </row>
    <row r="26" spans="2:16" ht="18" customHeight="1" thickBot="1">
      <c r="B26" s="31"/>
      <c r="C26" s="29"/>
      <c r="E26" s="31"/>
      <c r="F26" s="29"/>
      <c r="H26" s="31"/>
      <c r="I26" s="29"/>
      <c r="K26">
        <f t="shared" ca="1" si="0"/>
        <v>0</v>
      </c>
    </row>
    <row r="27" spans="2:16" ht="18" customHeight="1" thickBot="1">
      <c r="B27" s="31"/>
      <c r="C27" s="29"/>
      <c r="E27" s="31"/>
      <c r="F27" s="29"/>
      <c r="H27" s="31"/>
      <c r="I27" s="29"/>
      <c r="K27">
        <f t="shared" ca="1" si="0"/>
        <v>0</v>
      </c>
    </row>
    <row r="28" spans="2:16" ht="18" customHeight="1" thickBot="1">
      <c r="B28" s="31"/>
      <c r="C28" s="29"/>
      <c r="E28" s="31"/>
      <c r="F28" s="29"/>
      <c r="H28" s="31"/>
      <c r="I28" s="29"/>
      <c r="K28">
        <f t="shared" ca="1" si="0"/>
        <v>0</v>
      </c>
    </row>
    <row r="29" spans="2:16" ht="15" customHeight="1"/>
    <row r="30" spans="2:16" ht="15" customHeight="1"/>
    <row r="31" spans="2:16" ht="15" customHeight="1"/>
    <row r="32" spans="2:16" ht="15" customHeight="1"/>
    <row r="33" ht="15" customHeight="1"/>
    <row r="34" ht="4.8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spans="2:2" ht="15" customHeight="1"/>
    <row r="50" spans="2:2" ht="5.4" customHeight="1"/>
    <row r="51" spans="2:2" ht="15" customHeight="1"/>
    <row r="52" spans="2:2" ht="15" customHeight="1"/>
    <row r="53" spans="2:2" ht="15" customHeight="1"/>
    <row r="54" spans="2:2" ht="15" customHeight="1"/>
    <row r="55" spans="2:2" ht="15" customHeight="1"/>
    <row r="56" spans="2:2" ht="15" customHeight="1"/>
    <row r="57" spans="2:2" ht="15" customHeight="1"/>
    <row r="58" spans="2:2" ht="15" customHeight="1"/>
    <row r="59" spans="2:2" ht="15" customHeight="1"/>
    <row r="60" spans="2:2" ht="15" customHeight="1"/>
    <row r="61" spans="2:2" ht="5.4" customHeight="1">
      <c r="B61" s="3"/>
    </row>
    <row r="62" spans="2:2" ht="15" customHeight="1"/>
    <row r="63" spans="2:2" ht="15" customHeight="1"/>
    <row r="64" spans="2:2" ht="15" customHeight="1"/>
    <row r="65" spans="2:2" ht="15" customHeight="1"/>
    <row r="66" spans="2:2" ht="15" customHeight="1"/>
    <row r="67" spans="2:2" ht="15" customHeight="1"/>
    <row r="68" spans="2:2" ht="15" customHeight="1"/>
    <row r="69" spans="2:2" ht="15" customHeight="1"/>
    <row r="70" spans="2:2" ht="15" customHeight="1"/>
    <row r="71" spans="2:2" ht="15" customHeight="1"/>
    <row r="72" spans="2:2" ht="5.4" customHeight="1">
      <c r="B72" s="3"/>
    </row>
    <row r="73" spans="2:2" ht="15" customHeight="1"/>
    <row r="74" spans="2:2" ht="15" customHeight="1"/>
    <row r="75" spans="2:2" ht="15" customHeight="1"/>
    <row r="76" spans="2:2" ht="15" customHeight="1"/>
    <row r="77" spans="2:2" ht="15" customHeight="1"/>
    <row r="78" spans="2:2" ht="15" customHeight="1"/>
    <row r="79" spans="2:2" ht="15" customHeight="1"/>
    <row r="80" spans="2:2" ht="15" customHeight="1"/>
    <row r="81" spans="2:3" ht="15" customHeight="1"/>
    <row r="82" spans="2:3" ht="15" customHeight="1"/>
    <row r="84" spans="2:3" ht="24">
      <c r="B84" s="25" t="s">
        <v>121</v>
      </c>
      <c r="C84" s="25"/>
    </row>
    <row r="85" spans="2:3" ht="18">
      <c r="B85" s="2"/>
      <c r="C85" s="2"/>
    </row>
    <row r="86" spans="2:3" ht="20.399999999999999" thickBot="1">
      <c r="B86" s="27" t="s">
        <v>112</v>
      </c>
      <c r="C86" t="s">
        <v>120</v>
      </c>
    </row>
    <row r="87" spans="2:3" ht="20.399999999999999" thickBot="1">
      <c r="B87" s="26" t="s">
        <v>103</v>
      </c>
    </row>
    <row r="88" spans="2:3" ht="20.399999999999999" thickBot="1">
      <c r="B88" s="26" t="s">
        <v>104</v>
      </c>
    </row>
    <row r="89" spans="2:3" ht="20.399999999999999" thickBot="1">
      <c r="B89" s="26" t="s">
        <v>102</v>
      </c>
    </row>
    <row r="90" spans="2:3" ht="20.399999999999999" thickBot="1">
      <c r="B90" s="26" t="s">
        <v>20</v>
      </c>
    </row>
    <row r="91" spans="2:3" ht="20.399999999999999" thickBot="1">
      <c r="B91" s="26" t="s">
        <v>19</v>
      </c>
    </row>
    <row r="92" spans="2:3" ht="20.399999999999999" thickBot="1">
      <c r="B92" s="26" t="s">
        <v>21</v>
      </c>
    </row>
    <row r="93" spans="2:3" ht="20.399999999999999" thickBot="1">
      <c r="B93" s="26"/>
    </row>
    <row r="94" spans="2:3" ht="20.399999999999999" thickBot="1">
      <c r="B94" s="26"/>
    </row>
    <row r="95" spans="2:3" ht="20.399999999999999" thickBot="1">
      <c r="B95" s="27" t="s">
        <v>23</v>
      </c>
    </row>
    <row r="96" spans="2:3" ht="20.399999999999999" thickBot="1">
      <c r="B96" s="26" t="s">
        <v>105</v>
      </c>
    </row>
    <row r="97" spans="2:2" ht="20.399999999999999" thickBot="1">
      <c r="B97" s="26" t="s">
        <v>14</v>
      </c>
    </row>
    <row r="98" spans="2:2" ht="20.399999999999999" thickBot="1">
      <c r="B98" s="26" t="s">
        <v>106</v>
      </c>
    </row>
    <row r="99" spans="2:2" ht="20.399999999999999" thickBot="1">
      <c r="B99" s="26" t="s">
        <v>22</v>
      </c>
    </row>
    <row r="100" spans="2:2" ht="20.399999999999999" thickBot="1">
      <c r="B100" s="26" t="s">
        <v>107</v>
      </c>
    </row>
    <row r="101" spans="2:2" ht="20.399999999999999" thickBot="1">
      <c r="B101" s="26" t="s">
        <v>108</v>
      </c>
    </row>
    <row r="102" spans="2:2" ht="20.399999999999999" thickBot="1">
      <c r="B102" s="26" t="s">
        <v>113</v>
      </c>
    </row>
    <row r="103" spans="2:2" ht="20.399999999999999" thickBot="1">
      <c r="B103" s="26"/>
    </row>
    <row r="104" spans="2:2" ht="20.399999999999999" thickBot="1">
      <c r="B104" s="26"/>
    </row>
    <row r="105" spans="2:2" ht="20.399999999999999" thickBot="1">
      <c r="B105" s="27" t="s">
        <v>111</v>
      </c>
    </row>
    <row r="106" spans="2:2" ht="20.399999999999999" thickBot="1">
      <c r="B106" s="26" t="s">
        <v>0</v>
      </c>
    </row>
    <row r="107" spans="2:2" ht="20.399999999999999" thickBot="1">
      <c r="B107" s="26" t="s">
        <v>109</v>
      </c>
    </row>
    <row r="108" spans="2:2" ht="20.399999999999999" thickBot="1">
      <c r="B108" s="26" t="s">
        <v>10</v>
      </c>
    </row>
    <row r="109" spans="2:2" ht="20.399999999999999" thickBot="1">
      <c r="B109" s="26" t="s">
        <v>8</v>
      </c>
    </row>
    <row r="110" spans="2:2" ht="20.399999999999999" thickBot="1">
      <c r="B110" s="26" t="s">
        <v>110</v>
      </c>
    </row>
    <row r="111" spans="2:2" ht="20.399999999999999" thickBot="1">
      <c r="B111" s="26" t="s">
        <v>6</v>
      </c>
    </row>
    <row r="112" spans="2:2" ht="20.399999999999999" thickBot="1">
      <c r="B112" s="26" t="s">
        <v>26</v>
      </c>
    </row>
    <row r="113" spans="2:2" ht="20.399999999999999" thickBot="1">
      <c r="B113" s="26"/>
    </row>
    <row r="114" spans="2:2" ht="20.399999999999999" thickBot="1">
      <c r="B114" s="26"/>
    </row>
    <row r="115" spans="2:2" ht="20.399999999999999" thickBot="1">
      <c r="B115" s="27" t="s">
        <v>3</v>
      </c>
    </row>
    <row r="116" spans="2:2" ht="20.399999999999999" thickBot="1">
      <c r="B116" s="26" t="s">
        <v>114</v>
      </c>
    </row>
    <row r="117" spans="2:2" ht="20.399999999999999" thickBot="1">
      <c r="B117" s="26" t="s">
        <v>115</v>
      </c>
    </row>
    <row r="118" spans="2:2" ht="20.399999999999999" thickBot="1">
      <c r="B118" s="26" t="s">
        <v>116</v>
      </c>
    </row>
    <row r="119" spans="2:2" ht="20.399999999999999" thickBot="1">
      <c r="B119" s="26" t="s">
        <v>39</v>
      </c>
    </row>
    <row r="120" spans="2:2" ht="20.399999999999999" thickBot="1">
      <c r="B120" s="26" t="s">
        <v>118</v>
      </c>
    </row>
    <row r="121" spans="2:2" ht="20.399999999999999" thickBot="1">
      <c r="B121" s="26"/>
    </row>
    <row r="122" spans="2:2" ht="20.399999999999999" thickBot="1">
      <c r="B122" s="27" t="s">
        <v>12</v>
      </c>
    </row>
    <row r="123" spans="2:2" ht="20.399999999999999" thickBot="1">
      <c r="B123" s="26" t="s">
        <v>117</v>
      </c>
    </row>
    <row r="124" spans="2:2" ht="20.399999999999999" thickBot="1">
      <c r="B124" s="26" t="s">
        <v>13</v>
      </c>
    </row>
    <row r="125" spans="2:2" ht="20.399999999999999" thickBot="1">
      <c r="B125" s="26" t="s">
        <v>7</v>
      </c>
    </row>
    <row r="126" spans="2:2" ht="20.399999999999999" thickBot="1">
      <c r="B126" s="26" t="s">
        <v>11</v>
      </c>
    </row>
    <row r="127" spans="2:2" ht="20.399999999999999" thickBot="1">
      <c r="B127" s="26"/>
    </row>
    <row r="128" spans="2:2" ht="20.399999999999999" thickBot="1">
      <c r="B128" s="27" t="s">
        <v>119</v>
      </c>
    </row>
    <row r="129" spans="2:2" ht="20.399999999999999" thickBot="1">
      <c r="B129" s="26" t="s">
        <v>9</v>
      </c>
    </row>
    <row r="130" spans="2:2" ht="20.399999999999999" thickBot="1">
      <c r="B130" s="26" t="s">
        <v>4</v>
      </c>
    </row>
    <row r="131" spans="2:2" ht="20.399999999999999" thickBot="1">
      <c r="B131" s="26" t="s">
        <v>5</v>
      </c>
    </row>
    <row r="132" spans="2:2" ht="20.399999999999999" thickBot="1">
      <c r="B132" s="26" t="s">
        <v>24</v>
      </c>
    </row>
    <row r="133" spans="2:2" ht="20.399999999999999" thickBot="1">
      <c r="B133" s="26" t="s">
        <v>1</v>
      </c>
    </row>
    <row r="134" spans="2:2" ht="20.399999999999999" thickBot="1">
      <c r="B134" s="26"/>
    </row>
    <row r="135" spans="2:2" ht="20.399999999999999" thickBot="1">
      <c r="B135" s="26"/>
    </row>
  </sheetData>
  <sheetProtection selectLockedCells="1"/>
  <mergeCells count="6">
    <mergeCell ref="B19:B28"/>
    <mergeCell ref="H19:H28"/>
    <mergeCell ref="E19:E28"/>
    <mergeCell ref="B3:B17"/>
    <mergeCell ref="E3:E17"/>
    <mergeCell ref="H3:H17"/>
  </mergeCells>
  <phoneticPr fontId="8" type="noConversion"/>
  <dataValidations count="1">
    <dataValidation type="list" allowBlank="1" showInputMessage="1" showErrorMessage="1" sqref="C134:C135" xr:uid="{D9053BAF-8EF7-4B6C-90F6-668E9C3D36B2}">
      <formula1>TypeIntitulé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AF6EE-3757-49B4-85D5-126035A4E0D6}">
  <sheetPr>
    <tabColor theme="5" tint="0.39997558519241921"/>
  </sheetPr>
  <dimension ref="A1:O459"/>
  <sheetViews>
    <sheetView topLeftCell="D1" zoomScaleNormal="100" workbookViewId="0">
      <selection activeCell="E61" sqref="E15:E61"/>
    </sheetView>
  </sheetViews>
  <sheetFormatPr baseColWidth="10" defaultColWidth="15.21875" defaultRowHeight="13.2"/>
  <cols>
    <col min="1" max="8" width="15.21875" style="1"/>
    <col min="9" max="11" width="17.109375" style="1" customWidth="1"/>
    <col min="12" max="12" width="22.44140625" style="1" customWidth="1"/>
    <col min="13" max="16384" width="15.21875" style="1"/>
  </cols>
  <sheetData>
    <row r="1" spans="1:15" ht="13.8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SUMIFS(LCapitalPrêt3,LMoisPrêt3,$A2)+SUMIFS(LCapitalPrêt1,LMoisPrêt1,'Prêt Récap'!$A2)+SUMIFS(LCapitalPrêt2,LMoisPrêt2,'Prêt Récap'!$A2)</f>
        <v>#NAME?</v>
      </c>
      <c r="C2" s="7" t="e">
        <f>SUMIFS(LIntérêtsprêt3,LMoisPrêt3,$A2)+SUMIFS(LIntérêtsPrêt1,LMoisPrêt1,'Prêt Récap'!$A2)+SUMIFS(LIntérêtsPrêt2,LMoisPrêt2,'Prêt Récap'!$A2)</f>
        <v>#NAME?</v>
      </c>
      <c r="D2" s="7" t="e">
        <f t="shared" ref="D2:D65" si="0">SUMIFS(LAssurancePrêt3,LMoisPrêt3,$A2)+SUMIFS(LAssurancePrêt1,LMoisPrêt1,$A2)+SUMIFS(LAssurancePrêt2,LMoisPrêt2,$A2)</f>
        <v>#NAME?</v>
      </c>
      <c r="E2" s="7" t="e">
        <f>C2+D2</f>
        <v>#NAME?</v>
      </c>
      <c r="F2" s="6" t="e">
        <f t="shared" ref="F2:F33" si="1">YEAR(A2:A200)</f>
        <v>#NAME?</v>
      </c>
      <c r="G2" s="6" t="e">
        <f t="shared" ref="G2:G33" si="2">MONTH(A2)</f>
        <v>#NAME?</v>
      </c>
      <c r="H2" s="1" t="e">
        <f>IF(AND(MONTH(DATEVALUE([0]!MoisPrêt1&amp;"1"))=G2,[0]!AnneePrêt1=F2),[0]!MontantPrêt1,0)+IF(AND(MONTH(DATEVALUE([0]!MoisPrêt2&amp;"1"))=G2,[0]!AnneePrêt2=F2),[0]!MontantPrêt2,0)+IF(AND(MONTH(DATEVALUE(MoisPrêt3&amp;"1"))=G2,AnnéePrêt3=F2),MontantPrêt3,0)</f>
        <v>#NAME?</v>
      </c>
      <c r="I2" s="6" t="s">
        <v>25</v>
      </c>
      <c r="J2" s="6" t="s">
        <v>17</v>
      </c>
      <c r="K2" s="6" t="s">
        <v>16</v>
      </c>
      <c r="L2" s="1" t="s">
        <v>32</v>
      </c>
      <c r="M2" s="8" t="e">
        <f>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SUMIFS(LCapitalPrêt3,LMoisPrêt3,A3)+SUMIFS(LCapitalPrêt1,LMoisPrêt1,'Prêt Récap'!A3)+SUMIFS(LCapitalPrêt2,LMoisPrêt2,'Prêt Récap'!A3)</f>
        <v>#NAME?</v>
      </c>
      <c r="C3" s="7" t="e">
        <f>SUMIFS(LIntérêtsprêt3,LMoisPrêt3,$A3)+SUMIFS(LIntérêtsPrêt1,LMoisPrêt1,'Prêt Récap'!$A3)+SUMIFS(LIntérêtsPrêt2,LMoisPrêt2,'Prêt Récap'!$A3)</f>
        <v>#NAME?</v>
      </c>
      <c r="D3" s="7" t="e">
        <f t="shared" si="0"/>
        <v>#NAME?</v>
      </c>
      <c r="E3" s="7" t="e">
        <f t="shared" ref="E3:E66" si="3">C3+D3</f>
        <v>#NAME?</v>
      </c>
      <c r="F3" s="6" t="e">
        <f t="shared" si="1"/>
        <v>#NAME?</v>
      </c>
      <c r="G3" s="6" t="e">
        <f t="shared" si="2"/>
        <v>#NAME?</v>
      </c>
      <c r="H3" s="1" t="e">
        <f>IF(AND(MONTH(DATEVALUE([0]!MoisPrêt1&amp;"1"))=G3,[0]!AnneePrêt1=F3),[0]!MontantPrêt1,0)+IF(AND(MONTH(DATEVALUE([0]!MoisPrêt2&amp;"1"))=G3,[0]!AnneePrêt2=F3),[0]!MontantPrêt2,0)+IF(AND(MONTH(DATEVALUE(MoisPrêt3&amp;"1"))=G3,AnnéePrêt3=F3),MontantPrêt3,0)</f>
        <v>#NAME?</v>
      </c>
      <c r="I3" s="6" t="s">
        <v>25</v>
      </c>
      <c r="J3" s="6" t="s">
        <v>17</v>
      </c>
      <c r="K3" s="6" t="s">
        <v>16</v>
      </c>
      <c r="L3" s="1" t="s">
        <v>100</v>
      </c>
      <c r="M3" s="1" t="e">
        <f>MontantPrêt3+[0]!MontantPrêt2+[0]!MontantPrêt1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SUMIFS(LCapitalPrêt3,LMoisPrêt3,A4)+SUMIFS(LCapitalPrêt1,LMoisPrêt1,'Prêt Récap'!A4)+SUMIFS(LCapitalPrêt2,LMoisPrêt2,'Prêt Récap'!A4)</f>
        <v>#NAME?</v>
      </c>
      <c r="C4" s="7" t="e">
        <f>SUMIFS(LIntérêtsprêt3,LMoisPrêt3,$A4)+SUMIFS(LIntérêtsPrêt1,LMoisPrêt1,'Prêt Récap'!$A4)+SUMIFS(LIntérêtsPrêt2,LMoisPrêt2,'Prêt Récap'!$A4)</f>
        <v>#NAME?</v>
      </c>
      <c r="D4" s="7" t="e">
        <f t="shared" si="0"/>
        <v>#NAME?</v>
      </c>
      <c r="E4" s="7" t="e">
        <f t="shared" si="3"/>
        <v>#NAME?</v>
      </c>
      <c r="F4" s="6" t="e">
        <f t="shared" si="1"/>
        <v>#NAME?</v>
      </c>
      <c r="G4" s="6" t="e">
        <f t="shared" si="2"/>
        <v>#NAME?</v>
      </c>
      <c r="H4" s="1" t="e">
        <f>IF(AND(MONTH(DATEVALUE([0]!MoisPrêt1&amp;"1"))=G4,[0]!AnneePrêt1=F4),[0]!MontantPrêt1,0)+IF(AND(MONTH(DATEVALUE([0]!MoisPrêt2&amp;"1"))=G4,[0]!AnneePrêt2=F4),[0]!MontantPrêt2,0)+IF(AND(MONTH(DATEVALUE(MoisPrêt3&amp;"1"))=G4,AnnéePrêt3=F4),MontantPrêt3,0)</f>
        <v>#NAME?</v>
      </c>
      <c r="I4" s="6" t="s">
        <v>25</v>
      </c>
      <c r="J4" s="6" t="s">
        <v>17</v>
      </c>
      <c r="K4" s="6" t="s">
        <v>16</v>
      </c>
      <c r="L4" s="1" t="s">
        <v>34</v>
      </c>
      <c r="M4" s="1" t="e">
        <f>[0]!MontantPrêt1+[0]!MontantPrêt2+MontantPrêt3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4">DATE(YEAR(A4),MONTH(A4)+1,1)</f>
        <v>#NAME?</v>
      </c>
      <c r="B5" s="7" t="e">
        <f>SUMIFS(LCapitalPrêt3,LMoisPrêt3,A5)+SUMIFS(LCapitalPrêt1,LMoisPrêt1,'Prêt Récap'!A5)+SUMIFS(LCapitalPrêt2,LMoisPrêt2,'Prêt Récap'!A5)</f>
        <v>#NAME?</v>
      </c>
      <c r="C5" s="7" t="e">
        <f>SUMIFS(LIntérêtsprêt3,LMoisPrêt3,$A5)+SUMIFS(LIntérêtsPrêt1,LMoisPrêt1,'Prêt Récap'!$A5)+SUMIFS(LIntérêtsPrêt2,LMoisPrêt2,'Prêt Récap'!$A5)</f>
        <v>#NAME?</v>
      </c>
      <c r="D5" s="7" t="e">
        <f t="shared" si="0"/>
        <v>#NAME?</v>
      </c>
      <c r="E5" s="7" t="e">
        <f t="shared" si="3"/>
        <v>#NAME?</v>
      </c>
      <c r="F5" s="6" t="e">
        <f t="shared" si="1"/>
        <v>#NAME?</v>
      </c>
      <c r="G5" s="6" t="e">
        <f t="shared" si="2"/>
        <v>#NAME?</v>
      </c>
      <c r="H5" s="1" t="e">
        <f>IF(AND(MONTH(DATEVALUE([0]!MoisPrêt1&amp;"1"))=G5,[0]!AnneePrêt1=F5),[0]!MontantPrêt1,0)+IF(AND(MONTH(DATEVALUE([0]!MoisPrêt2&amp;"1"))=G5,[0]!AnneePrêt2=F5),[0]!MontantPrêt2,0)+IF(AND(MONTH(DATEVALUE(MoisPrêt3&amp;"1"))=G5,AnnéePrêt3=F5),MontantPrêt3,0)</f>
        <v>#NAME?</v>
      </c>
      <c r="I5" s="6" t="s">
        <v>25</v>
      </c>
      <c r="J5" s="6" t="s">
        <v>17</v>
      </c>
      <c r="K5" s="6" t="s">
        <v>16</v>
      </c>
    </row>
    <row r="6" spans="1:15">
      <c r="A6" s="5" t="e">
        <f t="shared" si="4"/>
        <v>#NAME?</v>
      </c>
      <c r="B6" s="7" t="e">
        <f>SUMIFS(LCapitalPrêt3,LMoisPrêt3,A6)+SUMIFS(LCapitalPrêt1,LMoisPrêt1,'Prêt Récap'!A6)+SUMIFS(LCapitalPrêt2,LMoisPrêt2,'Prêt Récap'!A6)</f>
        <v>#NAME?</v>
      </c>
      <c r="C6" s="7" t="e">
        <f>SUMIFS(LIntérêtsprêt3,LMoisPrêt3,$A6)+SUMIFS(LIntérêtsPrêt1,LMoisPrêt1,'Prêt Récap'!$A6)+SUMIFS(LIntérêtsPrêt2,LMoisPrêt2,'Prêt Récap'!$A6)</f>
        <v>#NAME?</v>
      </c>
      <c r="D6" s="7" t="e">
        <f t="shared" si="0"/>
        <v>#NAME?</v>
      </c>
      <c r="E6" s="7" t="e">
        <f t="shared" si="3"/>
        <v>#NAME?</v>
      </c>
      <c r="F6" s="6" t="e">
        <f t="shared" si="1"/>
        <v>#NAME?</v>
      </c>
      <c r="G6" s="6" t="e">
        <f t="shared" si="2"/>
        <v>#NAME?</v>
      </c>
      <c r="H6" s="1" t="e">
        <f>IF(AND(MONTH(DATEVALUE([0]!MoisPrêt1&amp;"1"))=G6,[0]!AnneePrêt1=F6),[0]!MontantPrêt1,0)+IF(AND(MONTH(DATEVALUE([0]!MoisPrêt2&amp;"1"))=G6,[0]!AnneePrêt2=F6),[0]!MontantPrêt2,0)+IF(AND(MONTH(DATEVALUE(MoisPrêt3&amp;"1"))=G6,AnnéePrêt3=F6),MontantPrêt3,0)</f>
        <v>#NAME?</v>
      </c>
      <c r="I6" s="6" t="s">
        <v>25</v>
      </c>
      <c r="J6" s="6" t="s">
        <v>17</v>
      </c>
      <c r="K6" s="6" t="s">
        <v>16</v>
      </c>
    </row>
    <row r="7" spans="1:15">
      <c r="A7" s="5" t="e">
        <f t="shared" si="4"/>
        <v>#NAME?</v>
      </c>
      <c r="B7" s="7" t="e">
        <f>SUMIFS(LCapitalPrêt3,LMoisPrêt3,A7)+SUMIFS(LCapitalPrêt1,LMoisPrêt1,'Prêt Récap'!A7)+SUMIFS(LCapitalPrêt2,LMoisPrêt2,'Prêt Récap'!A7)</f>
        <v>#NAME?</v>
      </c>
      <c r="C7" s="7" t="e">
        <f>SUMIFS(LIntérêtsprêt3,LMoisPrêt3,$A7)+SUMIFS(LIntérêtsPrêt1,LMoisPrêt1,'Prêt Récap'!$A7)+SUMIFS(LIntérêtsPrêt2,LMoisPrêt2,'Prêt Récap'!$A7)</f>
        <v>#NAME?</v>
      </c>
      <c r="D7" s="7" t="e">
        <f t="shared" si="0"/>
        <v>#NAME?</v>
      </c>
      <c r="E7" s="7" t="e">
        <f t="shared" si="3"/>
        <v>#NAME?</v>
      </c>
      <c r="F7" s="6" t="e">
        <f t="shared" si="1"/>
        <v>#NAME?</v>
      </c>
      <c r="G7" s="6" t="e">
        <f t="shared" si="2"/>
        <v>#NAME?</v>
      </c>
      <c r="H7" s="1" t="e">
        <f>IF(AND(MONTH(DATEVALUE([0]!MoisPrêt1&amp;"1"))=G7,[0]!AnneePrêt1=F7),[0]!MontantPrêt1,0)+IF(AND(MONTH(DATEVALUE([0]!MoisPrêt2&amp;"1"))=G7,[0]!AnneePrêt2=F7),[0]!MontantPrêt2,0)+IF(AND(MONTH(DATEVALUE(MoisPrêt3&amp;"1"))=G7,AnnéePrêt3=F7),MontantPrêt3,0)</f>
        <v>#NAME?</v>
      </c>
      <c r="I7" s="6" t="s">
        <v>25</v>
      </c>
      <c r="J7" s="6" t="s">
        <v>17</v>
      </c>
      <c r="K7" s="6" t="s">
        <v>16</v>
      </c>
    </row>
    <row r="8" spans="1:15">
      <c r="A8" s="5" t="e">
        <f t="shared" si="4"/>
        <v>#NAME?</v>
      </c>
      <c r="B8" s="7" t="e">
        <f>SUMIFS(LCapitalPrêt3,LMoisPrêt3,A8)+SUMIFS(LCapitalPrêt1,LMoisPrêt1,'Prêt Récap'!A8)+SUMIFS(LCapitalPrêt2,LMoisPrêt2,'Prêt Récap'!A8)</f>
        <v>#NAME?</v>
      </c>
      <c r="C8" s="7" t="e">
        <f>SUMIFS(LIntérêtsprêt3,LMoisPrêt3,$A8)+SUMIFS(LIntérêtsPrêt1,LMoisPrêt1,'Prêt Récap'!$A8)+SUMIFS(LIntérêtsPrêt2,LMoisPrêt2,'Prêt Récap'!$A8)</f>
        <v>#NAME?</v>
      </c>
      <c r="D8" s="7" t="e">
        <f t="shared" si="0"/>
        <v>#NAME?</v>
      </c>
      <c r="E8" s="7" t="e">
        <f t="shared" si="3"/>
        <v>#NAME?</v>
      </c>
      <c r="F8" s="6" t="e">
        <f t="shared" si="1"/>
        <v>#NAME?</v>
      </c>
      <c r="G8" s="6" t="e">
        <f t="shared" si="2"/>
        <v>#NAME?</v>
      </c>
      <c r="H8" s="1" t="e">
        <f>IF(AND(MONTH(DATEVALUE([0]!MoisPrêt1&amp;"1"))=G8,[0]!AnneePrêt1=F8),[0]!MontantPrêt1,0)+IF(AND(MONTH(DATEVALUE([0]!MoisPrêt2&amp;"1"))=G8,[0]!AnneePrêt2=F8),[0]!MontantPrêt2,0)+IF(AND(MONTH(DATEVALUE(MoisPrêt3&amp;"1"))=G8,AnnéePrêt3=F8),MontantPrêt3,0)</f>
        <v>#NAME?</v>
      </c>
      <c r="I8" s="6" t="s">
        <v>25</v>
      </c>
      <c r="J8" s="6" t="s">
        <v>17</v>
      </c>
      <c r="K8" s="6" t="s">
        <v>16</v>
      </c>
    </row>
    <row r="9" spans="1:15">
      <c r="A9" s="5" t="e">
        <f t="shared" si="4"/>
        <v>#NAME?</v>
      </c>
      <c r="B9" s="7" t="e">
        <f>SUMIFS(LCapitalPrêt3,LMoisPrêt3,A9)+SUMIFS(LCapitalPrêt1,LMoisPrêt1,'Prêt Récap'!A9)+SUMIFS(LCapitalPrêt2,LMoisPrêt2,'Prêt Récap'!A9)</f>
        <v>#NAME?</v>
      </c>
      <c r="C9" s="7" t="e">
        <f>SUMIFS(LIntérêtsprêt3,LMoisPrêt3,$A9)+SUMIFS(LIntérêtsPrêt1,LMoisPrêt1,'Prêt Récap'!$A9)+SUMIFS(LIntérêtsPrêt2,LMoisPrêt2,'Prêt Récap'!$A9)</f>
        <v>#NAME?</v>
      </c>
      <c r="D9" s="7" t="e">
        <f t="shared" si="0"/>
        <v>#NAME?</v>
      </c>
      <c r="E9" s="7" t="e">
        <f t="shared" si="3"/>
        <v>#NAME?</v>
      </c>
      <c r="F9" s="6" t="e">
        <f t="shared" si="1"/>
        <v>#NAME?</v>
      </c>
      <c r="G9" s="6" t="e">
        <f t="shared" si="2"/>
        <v>#NAME?</v>
      </c>
      <c r="H9" s="1" t="e">
        <f>IF(AND(MONTH(DATEVALUE([0]!MoisPrêt1&amp;"1"))=G9,[0]!AnneePrêt1=F9),[0]!MontantPrêt1,0)+IF(AND(MONTH(DATEVALUE([0]!MoisPrêt2&amp;"1"))=G9,[0]!AnneePrêt2=F9),[0]!MontantPrêt2,0)+IF(AND(MONTH(DATEVALUE(MoisPrêt3&amp;"1"))=G9,AnnéePrêt3=F9),MontantPrêt3,0)</f>
        <v>#NAME?</v>
      </c>
      <c r="I9" s="6" t="s">
        <v>25</v>
      </c>
      <c r="J9" s="6" t="s">
        <v>17</v>
      </c>
      <c r="K9" s="6" t="s">
        <v>16</v>
      </c>
    </row>
    <row r="10" spans="1:15">
      <c r="A10" s="5" t="e">
        <f t="shared" si="4"/>
        <v>#NAME?</v>
      </c>
      <c r="B10" s="7" t="e">
        <f>SUMIFS(LCapitalPrêt3,LMoisPrêt3,A10)+SUMIFS(LCapitalPrêt1,LMoisPrêt1,'Prêt Récap'!A10)+SUMIFS(LCapitalPrêt2,LMoisPrêt2,'Prêt Récap'!A10)</f>
        <v>#NAME?</v>
      </c>
      <c r="C10" s="7" t="e">
        <f>SUMIFS(LIntérêtsprêt3,LMoisPrêt3,$A10)+SUMIFS(LIntérêtsPrêt1,LMoisPrêt1,'Prêt Récap'!$A10)+SUMIFS(LIntérêtsPrêt2,LMoisPrêt2,'Prêt Récap'!$A10)</f>
        <v>#NAME?</v>
      </c>
      <c r="D10" s="7" t="e">
        <f t="shared" si="0"/>
        <v>#NAME?</v>
      </c>
      <c r="E10" s="7" t="e">
        <f t="shared" si="3"/>
        <v>#NAME?</v>
      </c>
      <c r="F10" s="6" t="e">
        <f t="shared" si="1"/>
        <v>#NAME?</v>
      </c>
      <c r="G10" s="6" t="e">
        <f t="shared" si="2"/>
        <v>#NAME?</v>
      </c>
      <c r="H10" s="1" t="e">
        <f>IF(AND(MONTH(DATEVALUE([0]!MoisPrêt1&amp;"1"))=G10,[0]!AnneePrêt1=F10),[0]!MontantPrêt1,0)+IF(AND(MONTH(DATEVALUE([0]!MoisPrêt2&amp;"1"))=G10,[0]!AnneePrêt2=F10),[0]!MontantPrêt2,0)+IF(AND(MONTH(DATEVALUE(MoisPrêt3&amp;"1"))=G10,AnnéePrêt3=F10),MontantPrêt3,0)</f>
        <v>#NAME?</v>
      </c>
      <c r="I10" s="6" t="s">
        <v>25</v>
      </c>
      <c r="J10" s="6" t="s">
        <v>17</v>
      </c>
      <c r="K10" s="6" t="s">
        <v>16</v>
      </c>
    </row>
    <row r="11" spans="1:15">
      <c r="A11" s="5" t="e">
        <f t="shared" si="4"/>
        <v>#NAME?</v>
      </c>
      <c r="B11" s="7" t="e">
        <f>SUMIFS(LCapitalPrêt3,LMoisPrêt3,A11)+SUMIFS(LCapitalPrêt1,LMoisPrêt1,'Prêt Récap'!A11)+SUMIFS(LCapitalPrêt2,LMoisPrêt2,'Prêt Récap'!A11)</f>
        <v>#NAME?</v>
      </c>
      <c r="C11" s="7" t="e">
        <f>SUMIFS(LIntérêtsprêt3,LMoisPrêt3,$A11)+SUMIFS(LIntérêtsPrêt1,LMoisPrêt1,'Prêt Récap'!$A11)+SUMIFS(LIntérêtsPrêt2,LMoisPrêt2,'Prêt Récap'!$A11)</f>
        <v>#NAME?</v>
      </c>
      <c r="D11" s="7" t="e">
        <f t="shared" si="0"/>
        <v>#NAME?</v>
      </c>
      <c r="E11" s="7" t="e">
        <f t="shared" si="3"/>
        <v>#NAME?</v>
      </c>
      <c r="F11" s="6" t="e">
        <f t="shared" si="1"/>
        <v>#NAME?</v>
      </c>
      <c r="G11" s="6" t="e">
        <f t="shared" si="2"/>
        <v>#NAME?</v>
      </c>
      <c r="H11" s="1" t="e">
        <f>IF(AND(MONTH(DATEVALUE([0]!MoisPrêt1&amp;"1"))=G11,[0]!AnneePrêt1=F11),[0]!MontantPrêt1,0)+IF(AND(MONTH(DATEVALUE([0]!MoisPrêt2&amp;"1"))=G11,[0]!AnneePrêt2=F11),[0]!MontantPrêt2,0)+IF(AND(MONTH(DATEVALUE(MoisPrêt3&amp;"1"))=G11,AnnéePrêt3=F11),MontantPrêt3,0)</f>
        <v>#NAME?</v>
      </c>
      <c r="I11" s="6" t="s">
        <v>25</v>
      </c>
      <c r="J11" s="6" t="s">
        <v>17</v>
      </c>
      <c r="K11" s="6" t="s">
        <v>16</v>
      </c>
      <c r="N11" s="7"/>
    </row>
    <row r="12" spans="1:15">
      <c r="A12" s="5" t="e">
        <f t="shared" si="4"/>
        <v>#NAME?</v>
      </c>
      <c r="B12" s="7" t="e">
        <f>SUMIFS(LCapitalPrêt3,LMoisPrêt3,A12)+SUMIFS(LCapitalPrêt1,LMoisPrêt1,'Prêt Récap'!A12)+SUMIFS(LCapitalPrêt2,LMoisPrêt2,'Prêt Récap'!A12)</f>
        <v>#NAME?</v>
      </c>
      <c r="C12" s="7" t="e">
        <f>SUMIFS(LIntérêtsprêt3,LMoisPrêt3,$A12)+SUMIFS(LIntérêtsPrêt1,LMoisPrêt1,'Prêt Récap'!$A12)+SUMIFS(LIntérêtsPrêt2,LMoisPrêt2,'Prêt Récap'!$A12)</f>
        <v>#NAME?</v>
      </c>
      <c r="D12" s="7" t="e">
        <f t="shared" si="0"/>
        <v>#NAME?</v>
      </c>
      <c r="E12" s="7" t="e">
        <f t="shared" si="3"/>
        <v>#NAME?</v>
      </c>
      <c r="F12" s="6" t="e">
        <f t="shared" si="1"/>
        <v>#NAME?</v>
      </c>
      <c r="G12" s="6" t="e">
        <f t="shared" si="2"/>
        <v>#NAME?</v>
      </c>
      <c r="H12" s="1" t="e">
        <f>IF(AND(MONTH(DATEVALUE([0]!MoisPrêt1&amp;"1"))=G12,[0]!AnneePrêt1=F12),[0]!MontantPrêt1,0)+IF(AND(MONTH(DATEVALUE([0]!MoisPrêt2&amp;"1"))=G12,[0]!AnneePrêt2=F12),[0]!MontantPrêt2,0)+IF(AND(MONTH(DATEVALUE(MoisPrêt3&amp;"1"))=G12,AnnéePrêt3=F12),MontantPrêt3,0)</f>
        <v>#NAME?</v>
      </c>
      <c r="I12" s="6" t="s">
        <v>25</v>
      </c>
      <c r="J12" s="6" t="s">
        <v>17</v>
      </c>
      <c r="K12" s="6" t="s">
        <v>16</v>
      </c>
      <c r="N12" s="7"/>
    </row>
    <row r="13" spans="1:15">
      <c r="A13" s="5" t="e">
        <f t="shared" si="4"/>
        <v>#NAME?</v>
      </c>
      <c r="B13" s="7" t="e">
        <f>SUMIFS(LCapitalPrêt3,LMoisPrêt3,A13)+SUMIFS(LCapitalPrêt1,LMoisPrêt1,'Prêt Récap'!A13)+SUMIFS(LCapitalPrêt2,LMoisPrêt2,'Prêt Récap'!A13)</f>
        <v>#NAME?</v>
      </c>
      <c r="C13" s="7" t="e">
        <f>SUMIFS(LIntérêtsprêt3,LMoisPrêt3,$A13)+SUMIFS(LIntérêtsPrêt1,LMoisPrêt1,'Prêt Récap'!$A13)+SUMIFS(LIntérêtsPrêt2,LMoisPrêt2,'Prêt Récap'!$A13)</f>
        <v>#NAME?</v>
      </c>
      <c r="D13" s="7" t="e">
        <f t="shared" si="0"/>
        <v>#NAME?</v>
      </c>
      <c r="E13" s="7" t="e">
        <f t="shared" si="3"/>
        <v>#NAME?</v>
      </c>
      <c r="F13" s="6" t="e">
        <f t="shared" si="1"/>
        <v>#NAME?</v>
      </c>
      <c r="G13" s="6" t="e">
        <f t="shared" si="2"/>
        <v>#NAME?</v>
      </c>
      <c r="H13" s="1" t="e">
        <f>IF(AND(MONTH(DATEVALUE([0]!MoisPrêt1&amp;"1"))=G13,[0]!AnneePrêt1=F13),[0]!MontantPrêt1,0)+IF(AND(MONTH(DATEVALUE([0]!MoisPrêt2&amp;"1"))=G13,[0]!AnneePrêt2=F13),[0]!MontantPrêt2,0)+IF(AND(MONTH(DATEVALUE(MoisPrêt3&amp;"1"))=G13,AnnéePrêt3=F13),MontantPrêt3,0)</f>
        <v>#NAME?</v>
      </c>
      <c r="I13" s="6" t="s">
        <v>25</v>
      </c>
      <c r="J13" s="6" t="s">
        <v>17</v>
      </c>
      <c r="K13" s="6" t="s">
        <v>16</v>
      </c>
      <c r="N13" s="7"/>
    </row>
    <row r="14" spans="1:15">
      <c r="A14" s="5" t="e">
        <f t="shared" si="4"/>
        <v>#NAME?</v>
      </c>
      <c r="B14" s="7" t="e">
        <f>SUMIFS(LCapitalPrêt3,LMoisPrêt3,A14)+SUMIFS(LCapitalPrêt1,LMoisPrêt1,'Prêt Récap'!A14)+SUMIFS(LCapitalPrêt2,LMoisPrêt2,'Prêt Récap'!A14)</f>
        <v>#NAME?</v>
      </c>
      <c r="C14" s="7" t="e">
        <f>SUMIFS(LIntérêtsprêt3,LMoisPrêt3,$A14)+SUMIFS(LIntérêtsPrêt1,LMoisPrêt1,'Prêt Récap'!$A14)+SUMIFS(LIntérêtsPrêt2,LMoisPrêt2,'Prêt Récap'!$A14)</f>
        <v>#NAME?</v>
      </c>
      <c r="D14" s="7" t="e">
        <f t="shared" si="0"/>
        <v>#NAME?</v>
      </c>
      <c r="E14" s="7" t="e">
        <f t="shared" si="3"/>
        <v>#NAME?</v>
      </c>
      <c r="F14" s="6" t="e">
        <f t="shared" si="1"/>
        <v>#NAME?</v>
      </c>
      <c r="G14" s="6" t="e">
        <f t="shared" si="2"/>
        <v>#NAME?</v>
      </c>
      <c r="H14" s="1" t="e">
        <f>IF(AND(MONTH(DATEVALUE([0]!MoisPrêt1&amp;"1"))=G14,[0]!AnneePrêt1=F14),[0]!MontantPrêt1,0)+IF(AND(MONTH(DATEVALUE([0]!MoisPrêt2&amp;"1"))=G14,[0]!AnneePrêt2=F14),[0]!MontantPrêt2,0)+IF(AND(MONTH(DATEVALUE(MoisPrêt3&amp;"1"))=G14,AnnéePrêt3=F14),MontantPrêt3,0)</f>
        <v>#NAME?</v>
      </c>
      <c r="I14" s="6" t="s">
        <v>25</v>
      </c>
      <c r="J14" s="6" t="s">
        <v>17</v>
      </c>
      <c r="K14" s="6" t="s">
        <v>16</v>
      </c>
      <c r="N14" s="7"/>
    </row>
    <row r="15" spans="1:15">
      <c r="A15" s="5" t="e">
        <f t="shared" si="4"/>
        <v>#NAME?</v>
      </c>
      <c r="B15" s="7" t="e">
        <f>SUMIFS(LCapitalPrêt3,LMoisPrêt3,A15)+SUMIFS(LCapitalPrêt1,LMoisPrêt1,'Prêt Récap'!A15)+SUMIFS(LCapitalPrêt2,LMoisPrêt2,'Prêt Récap'!A15)</f>
        <v>#NAME?</v>
      </c>
      <c r="C15" s="7" t="e">
        <f>SUMIFS(LIntérêtsprêt3,LMoisPrêt3,$A15)+SUMIFS(LIntérêtsPrêt1,LMoisPrêt1,'Prêt Récap'!$A15)+SUMIFS(LIntérêtsPrêt2,LMoisPrêt2,'Prêt Récap'!$A15)</f>
        <v>#NAME?</v>
      </c>
      <c r="D15" s="7" t="e">
        <f t="shared" si="0"/>
        <v>#NAME?</v>
      </c>
      <c r="E15" s="7" t="e">
        <f t="shared" si="3"/>
        <v>#NAME?</v>
      </c>
      <c r="F15" s="6" t="e">
        <f t="shared" si="1"/>
        <v>#NAME?</v>
      </c>
      <c r="G15" s="6" t="e">
        <f t="shared" si="2"/>
        <v>#NAME?</v>
      </c>
      <c r="H15" s="1" t="e">
        <f>IF(AND(MONTH(DATEVALUE([0]!MoisPrêt1&amp;"1"))=G15,[0]!AnneePrêt1=F15),[0]!MontantPrêt1,0)+IF(AND(MONTH(DATEVALUE([0]!MoisPrêt2&amp;"1"))=G15,[0]!AnneePrêt2=F15),[0]!MontantPrêt2,0)+IF(AND(MONTH(DATEVALUE(MoisPrêt3&amp;"1"))=G15,AnnéePrêt3=F15),MontantPrêt3,0)</f>
        <v>#NAME?</v>
      </c>
      <c r="I15" s="6" t="s">
        <v>25</v>
      </c>
      <c r="J15" s="6" t="s">
        <v>17</v>
      </c>
      <c r="K15" s="6" t="s">
        <v>16</v>
      </c>
      <c r="N15" s="7"/>
    </row>
    <row r="16" spans="1:15">
      <c r="A16" s="5" t="e">
        <f t="shared" si="4"/>
        <v>#NAME?</v>
      </c>
      <c r="B16" s="7" t="e">
        <f>SUMIFS(LCapitalPrêt3,LMoisPrêt3,A16)+SUMIFS(LCapitalPrêt1,LMoisPrêt1,'Prêt Récap'!A16)+SUMIFS(LCapitalPrêt2,LMoisPrêt2,'Prêt Récap'!A16)</f>
        <v>#NAME?</v>
      </c>
      <c r="C16" s="7" t="e">
        <f>SUMIFS(LIntérêtsprêt3,LMoisPrêt3,$A16)+SUMIFS(LIntérêtsPrêt1,LMoisPrêt1,'Prêt Récap'!$A16)+SUMIFS(LIntérêtsPrêt2,LMoisPrêt2,'Prêt Récap'!$A16)</f>
        <v>#NAME?</v>
      </c>
      <c r="D16" s="7" t="e">
        <f t="shared" si="0"/>
        <v>#NAME?</v>
      </c>
      <c r="E16" s="7" t="e">
        <f t="shared" si="3"/>
        <v>#NAME?</v>
      </c>
      <c r="F16" s="6" t="e">
        <f t="shared" si="1"/>
        <v>#NAME?</v>
      </c>
      <c r="G16" s="6" t="e">
        <f t="shared" si="2"/>
        <v>#NAME?</v>
      </c>
      <c r="H16" s="1" t="e">
        <f>IF(AND(MONTH(DATEVALUE([0]!MoisPrêt1&amp;"1"))=G16,[0]!AnneePrêt1=F16),[0]!MontantPrêt1,0)+IF(AND(MONTH(DATEVALUE([0]!MoisPrêt2&amp;"1"))=G16,[0]!AnneePrêt2=F16),[0]!MontantPrêt2,0)+IF(AND(MONTH(DATEVALUE(MoisPrêt3&amp;"1"))=G16,AnnéePrêt3=F16),MontantPrêt3,0)</f>
        <v>#NAME?</v>
      </c>
      <c r="I16" s="6" t="s">
        <v>25</v>
      </c>
      <c r="J16" s="6" t="s">
        <v>17</v>
      </c>
      <c r="K16" s="6" t="s">
        <v>16</v>
      </c>
      <c r="N16" s="7"/>
    </row>
    <row r="17" spans="1:14">
      <c r="A17" s="5" t="e">
        <f t="shared" si="4"/>
        <v>#NAME?</v>
      </c>
      <c r="B17" s="7" t="e">
        <f>SUMIFS(LCapitalPrêt3,LMoisPrêt3,A17)+SUMIFS(LCapitalPrêt1,LMoisPrêt1,'Prêt Récap'!A17)+SUMIFS(LCapitalPrêt2,LMoisPrêt2,'Prêt Récap'!A17)</f>
        <v>#NAME?</v>
      </c>
      <c r="C17" s="7" t="e">
        <f>SUMIFS(LIntérêtsprêt3,LMoisPrêt3,$A17)+SUMIFS(LIntérêtsPrêt1,LMoisPrêt1,'Prêt Récap'!$A17)+SUMIFS(LIntérêtsPrêt2,LMoisPrêt2,'Prêt Récap'!$A17)</f>
        <v>#NAME?</v>
      </c>
      <c r="D17" s="7" t="e">
        <f t="shared" si="0"/>
        <v>#NAME?</v>
      </c>
      <c r="E17" s="7" t="e">
        <f t="shared" si="3"/>
        <v>#NAME?</v>
      </c>
      <c r="F17" s="6" t="e">
        <f t="shared" si="1"/>
        <v>#NAME?</v>
      </c>
      <c r="G17" s="6" t="e">
        <f t="shared" si="2"/>
        <v>#NAME?</v>
      </c>
      <c r="H17" s="1" t="e">
        <f>IF(AND(MONTH(DATEVALUE([0]!MoisPrêt1&amp;"1"))=G17,[0]!AnneePrêt1=F17),[0]!MontantPrêt1,0)+IF(AND(MONTH(DATEVALUE([0]!MoisPrêt2&amp;"1"))=G17,[0]!AnneePrêt2=F17),[0]!MontantPrêt2,0)+IF(AND(MONTH(DATEVALUE(MoisPrêt3&amp;"1"))=G17,AnnéePrêt3=F17),MontantPrêt3,0)</f>
        <v>#NAME?</v>
      </c>
      <c r="I17" s="6" t="s">
        <v>25</v>
      </c>
      <c r="J17" s="6" t="s">
        <v>17</v>
      </c>
      <c r="K17" s="6" t="s">
        <v>16</v>
      </c>
      <c r="N17" s="7"/>
    </row>
    <row r="18" spans="1:14">
      <c r="A18" s="5" t="e">
        <f t="shared" si="4"/>
        <v>#NAME?</v>
      </c>
      <c r="B18" s="7" t="e">
        <f>SUMIFS(LCapitalPrêt3,LMoisPrêt3,A18)+SUMIFS(LCapitalPrêt1,LMoisPrêt1,'Prêt Récap'!A18)+SUMIFS(LCapitalPrêt2,LMoisPrêt2,'Prêt Récap'!A18)</f>
        <v>#NAME?</v>
      </c>
      <c r="C18" s="7" t="e">
        <f>SUMIFS(LIntérêtsprêt3,LMoisPrêt3,$A18)+SUMIFS(LIntérêtsPrêt1,LMoisPrêt1,'Prêt Récap'!$A18)+SUMIFS(LIntérêtsPrêt2,LMoisPrêt2,'Prêt Récap'!$A18)</f>
        <v>#NAME?</v>
      </c>
      <c r="D18" s="7" t="e">
        <f t="shared" si="0"/>
        <v>#NAME?</v>
      </c>
      <c r="E18" s="7" t="e">
        <f t="shared" si="3"/>
        <v>#NAME?</v>
      </c>
      <c r="F18" s="6" t="e">
        <f t="shared" si="1"/>
        <v>#NAME?</v>
      </c>
      <c r="G18" s="6" t="e">
        <f t="shared" si="2"/>
        <v>#NAME?</v>
      </c>
      <c r="H18" s="1" t="e">
        <f>IF(AND(MONTH(DATEVALUE([0]!MoisPrêt1&amp;"1"))=G18,[0]!AnneePrêt1=F18),[0]!MontantPrêt1,0)+IF(AND(MONTH(DATEVALUE([0]!MoisPrêt2&amp;"1"))=G18,[0]!AnneePrêt2=F18),[0]!MontantPrêt2,0)+IF(AND(MONTH(DATEVALUE(MoisPrêt3&amp;"1"))=G18,AnnéePrêt3=F18),MontantPrêt3,0)</f>
        <v>#NAME?</v>
      </c>
      <c r="I18" s="6" t="s">
        <v>25</v>
      </c>
      <c r="J18" s="6" t="s">
        <v>17</v>
      </c>
      <c r="K18" s="6" t="s">
        <v>16</v>
      </c>
      <c r="N18" s="7"/>
    </row>
    <row r="19" spans="1:14">
      <c r="A19" s="5" t="e">
        <f t="shared" si="4"/>
        <v>#NAME?</v>
      </c>
      <c r="B19" s="7" t="e">
        <f>SUMIFS(LCapitalPrêt3,LMoisPrêt3,A19)+SUMIFS(LCapitalPrêt1,LMoisPrêt1,'Prêt Récap'!A19)+SUMIFS(LCapitalPrêt2,LMoisPrêt2,'Prêt Récap'!A19)</f>
        <v>#NAME?</v>
      </c>
      <c r="C19" s="7" t="e">
        <f>SUMIFS(LIntérêtsprêt3,LMoisPrêt3,$A19)+SUMIFS(LIntérêtsPrêt1,LMoisPrêt1,'Prêt Récap'!$A19)+SUMIFS(LIntérêtsPrêt2,LMoisPrêt2,'Prêt Récap'!$A19)</f>
        <v>#NAME?</v>
      </c>
      <c r="D19" s="7" t="e">
        <f t="shared" si="0"/>
        <v>#NAME?</v>
      </c>
      <c r="E19" s="7" t="e">
        <f t="shared" si="3"/>
        <v>#NAME?</v>
      </c>
      <c r="F19" s="6" t="e">
        <f t="shared" si="1"/>
        <v>#NAME?</v>
      </c>
      <c r="G19" s="6" t="e">
        <f t="shared" si="2"/>
        <v>#NAME?</v>
      </c>
      <c r="H19" s="1" t="e">
        <f>IF(AND(MONTH(DATEVALUE([0]!MoisPrêt1&amp;"1"))=G19,[0]!AnneePrêt1=F19),[0]!MontantPrêt1,0)+IF(AND(MONTH(DATEVALUE([0]!MoisPrêt2&amp;"1"))=G19,[0]!AnneePrêt2=F19),[0]!MontantPrêt2,0)+IF(AND(MONTH(DATEVALUE(MoisPrêt3&amp;"1"))=G19,AnnéePrêt3=F19),MontantPrêt3,0)</f>
        <v>#NAME?</v>
      </c>
      <c r="I19" s="6" t="s">
        <v>25</v>
      </c>
      <c r="J19" s="6" t="s">
        <v>17</v>
      </c>
      <c r="K19" s="6" t="s">
        <v>16</v>
      </c>
      <c r="N19" s="7"/>
    </row>
    <row r="20" spans="1:14">
      <c r="A20" s="5" t="e">
        <f t="shared" si="4"/>
        <v>#NAME?</v>
      </c>
      <c r="B20" s="7" t="e">
        <f>SUMIFS(LCapitalPrêt3,LMoisPrêt3,A20)+SUMIFS(LCapitalPrêt1,LMoisPrêt1,'Prêt Récap'!A20)+SUMIFS(LCapitalPrêt2,LMoisPrêt2,'Prêt Récap'!A20)</f>
        <v>#NAME?</v>
      </c>
      <c r="C20" s="7" t="e">
        <f>SUMIFS(LIntérêtsprêt3,LMoisPrêt3,$A20)+SUMIFS(LIntérêtsPrêt1,LMoisPrêt1,'Prêt Récap'!$A20)+SUMIFS(LIntérêtsPrêt2,LMoisPrêt2,'Prêt Récap'!$A20)</f>
        <v>#NAME?</v>
      </c>
      <c r="D20" s="7" t="e">
        <f t="shared" si="0"/>
        <v>#NAME?</v>
      </c>
      <c r="E20" s="7" t="e">
        <f t="shared" si="3"/>
        <v>#NAME?</v>
      </c>
      <c r="F20" s="6" t="e">
        <f t="shared" si="1"/>
        <v>#NAME?</v>
      </c>
      <c r="G20" s="6" t="e">
        <f t="shared" si="2"/>
        <v>#NAME?</v>
      </c>
      <c r="H20" s="1" t="e">
        <f>IF(AND(MONTH(DATEVALUE([0]!MoisPrêt1&amp;"1"))=G20,[0]!AnneePrêt1=F20),[0]!MontantPrêt1,0)+IF(AND(MONTH(DATEVALUE([0]!MoisPrêt2&amp;"1"))=G20,[0]!AnneePrêt2=F20),[0]!MontantPrêt2,0)+IF(AND(MONTH(DATEVALUE(MoisPrêt3&amp;"1"))=G20,AnnéePrêt3=F20),MontantPrêt3,0)</f>
        <v>#NAME?</v>
      </c>
      <c r="I20" s="6" t="s">
        <v>25</v>
      </c>
      <c r="J20" s="6" t="s">
        <v>17</v>
      </c>
      <c r="K20" s="6" t="s">
        <v>16</v>
      </c>
      <c r="N20" s="7"/>
    </row>
    <row r="21" spans="1:14">
      <c r="A21" s="5" t="e">
        <f t="shared" si="4"/>
        <v>#NAME?</v>
      </c>
      <c r="B21" s="7" t="e">
        <f>SUMIFS(LCapitalPrêt3,LMoisPrêt3,A21)+SUMIFS(LCapitalPrêt1,LMoisPrêt1,'Prêt Récap'!A21)+SUMIFS(LCapitalPrêt2,LMoisPrêt2,'Prêt Récap'!A21)</f>
        <v>#NAME?</v>
      </c>
      <c r="C21" s="7" t="e">
        <f>SUMIFS(LIntérêtsprêt3,LMoisPrêt3,$A21)+SUMIFS(LIntérêtsPrêt1,LMoisPrêt1,'Prêt Récap'!$A21)+SUMIFS(LIntérêtsPrêt2,LMoisPrêt2,'Prêt Récap'!$A21)</f>
        <v>#NAME?</v>
      </c>
      <c r="D21" s="7" t="e">
        <f t="shared" si="0"/>
        <v>#NAME?</v>
      </c>
      <c r="E21" s="7" t="e">
        <f t="shared" si="3"/>
        <v>#NAME?</v>
      </c>
      <c r="F21" s="6" t="e">
        <f t="shared" si="1"/>
        <v>#NAME?</v>
      </c>
      <c r="G21" s="6" t="e">
        <f t="shared" si="2"/>
        <v>#NAME?</v>
      </c>
      <c r="H21" s="1" t="e">
        <f>IF(AND(MONTH(DATEVALUE([0]!MoisPrêt1&amp;"1"))=G21,[0]!AnneePrêt1=F21),[0]!MontantPrêt1,0)+IF(AND(MONTH(DATEVALUE([0]!MoisPrêt2&amp;"1"))=G21,[0]!AnneePrêt2=F21),[0]!MontantPrêt2,0)+IF(AND(MONTH(DATEVALUE(MoisPrêt3&amp;"1"))=G21,AnnéePrêt3=F21),MontantPrêt3,0)</f>
        <v>#NAME?</v>
      </c>
      <c r="I21" s="6" t="s">
        <v>25</v>
      </c>
      <c r="J21" s="6" t="s">
        <v>17</v>
      </c>
      <c r="K21" s="6" t="s">
        <v>16</v>
      </c>
      <c r="N21" s="7"/>
    </row>
    <row r="22" spans="1:14">
      <c r="A22" s="5" t="e">
        <f t="shared" si="4"/>
        <v>#NAME?</v>
      </c>
      <c r="B22" s="7" t="e">
        <f>SUMIFS(LCapitalPrêt3,LMoisPrêt3,A22)+SUMIFS(LCapitalPrêt1,LMoisPrêt1,'Prêt Récap'!A22)+SUMIFS(LCapitalPrêt2,LMoisPrêt2,'Prêt Récap'!A22)</f>
        <v>#NAME?</v>
      </c>
      <c r="C22" s="7" t="e">
        <f>SUMIFS(LIntérêtsprêt3,LMoisPrêt3,$A22)+SUMIFS(LIntérêtsPrêt1,LMoisPrêt1,'Prêt Récap'!$A22)+SUMIFS(LIntérêtsPrêt2,LMoisPrêt2,'Prêt Récap'!$A22)</f>
        <v>#NAME?</v>
      </c>
      <c r="D22" s="7" t="e">
        <f t="shared" si="0"/>
        <v>#NAME?</v>
      </c>
      <c r="E22" s="7" t="e">
        <f t="shared" si="3"/>
        <v>#NAME?</v>
      </c>
      <c r="F22" s="6" t="e">
        <f t="shared" si="1"/>
        <v>#NAME?</v>
      </c>
      <c r="G22" s="6" t="e">
        <f t="shared" si="2"/>
        <v>#NAME?</v>
      </c>
      <c r="H22" s="1" t="e">
        <f>IF(AND(MONTH(DATEVALUE([0]!MoisPrêt1&amp;"1"))=G22,[0]!AnneePrêt1=F22),[0]!MontantPrêt1,0)+IF(AND(MONTH(DATEVALUE([0]!MoisPrêt2&amp;"1"))=G22,[0]!AnneePrêt2=F22),[0]!MontantPrêt2,0)+IF(AND(MONTH(DATEVALUE(MoisPrêt3&amp;"1"))=G22,AnnéePrêt3=F22),MontantPrêt3,0)</f>
        <v>#NAME?</v>
      </c>
      <c r="I22" s="6" t="s">
        <v>25</v>
      </c>
      <c r="J22" s="6" t="s">
        <v>17</v>
      </c>
      <c r="K22" s="6" t="s">
        <v>16</v>
      </c>
      <c r="N22" s="7"/>
    </row>
    <row r="23" spans="1:14">
      <c r="A23" s="5" t="e">
        <f t="shared" si="4"/>
        <v>#NAME?</v>
      </c>
      <c r="B23" s="7" t="e">
        <f>SUMIFS(LCapitalPrêt3,LMoisPrêt3,A23)+SUMIFS(LCapitalPrêt1,LMoisPrêt1,'Prêt Récap'!A23)+SUMIFS(LCapitalPrêt2,LMoisPrêt2,'Prêt Récap'!A23)</f>
        <v>#NAME?</v>
      </c>
      <c r="C23" s="7" t="e">
        <f>SUMIFS(LIntérêtsprêt3,LMoisPrêt3,$A23)+SUMIFS(LIntérêtsPrêt1,LMoisPrêt1,'Prêt Récap'!$A23)+SUMIFS(LIntérêtsPrêt2,LMoisPrêt2,'Prêt Récap'!$A23)</f>
        <v>#NAME?</v>
      </c>
      <c r="D23" s="7" t="e">
        <f t="shared" si="0"/>
        <v>#NAME?</v>
      </c>
      <c r="E23" s="7" t="e">
        <f t="shared" si="3"/>
        <v>#NAME?</v>
      </c>
      <c r="F23" s="6" t="e">
        <f t="shared" si="1"/>
        <v>#NAME?</v>
      </c>
      <c r="G23" s="6" t="e">
        <f t="shared" si="2"/>
        <v>#NAME?</v>
      </c>
      <c r="H23" s="1" t="e">
        <f>IF(AND(MONTH(DATEVALUE([0]!MoisPrêt1&amp;"1"))=G23,[0]!AnneePrêt1=F23),[0]!MontantPrêt1,0)+IF(AND(MONTH(DATEVALUE([0]!MoisPrêt2&amp;"1"))=G23,[0]!AnneePrêt2=F23),[0]!MontantPrêt2,0)+IF(AND(MONTH(DATEVALUE(MoisPrêt3&amp;"1"))=G23,AnnéePrêt3=F23),MontantPrêt3,0)</f>
        <v>#NAME?</v>
      </c>
      <c r="I23" s="6" t="s">
        <v>25</v>
      </c>
      <c r="J23" s="6" t="s">
        <v>17</v>
      </c>
      <c r="K23" s="6" t="s">
        <v>16</v>
      </c>
      <c r="N23" s="7"/>
    </row>
    <row r="24" spans="1:14">
      <c r="A24" s="5" t="e">
        <f t="shared" si="4"/>
        <v>#NAME?</v>
      </c>
      <c r="B24" s="7" t="e">
        <f>SUMIFS(LCapitalPrêt3,LMoisPrêt3,A24)+SUMIFS(LCapitalPrêt1,LMoisPrêt1,'Prêt Récap'!A24)+SUMIFS(LCapitalPrêt2,LMoisPrêt2,'Prêt Récap'!A24)</f>
        <v>#NAME?</v>
      </c>
      <c r="C24" s="7" t="e">
        <f>SUMIFS(LIntérêtsprêt3,LMoisPrêt3,$A24)+SUMIFS(LIntérêtsPrêt1,LMoisPrêt1,'Prêt Récap'!$A24)+SUMIFS(LIntérêtsPrêt2,LMoisPrêt2,'Prêt Récap'!$A24)</f>
        <v>#NAME?</v>
      </c>
      <c r="D24" s="7" t="e">
        <f t="shared" si="0"/>
        <v>#NAME?</v>
      </c>
      <c r="E24" s="7" t="e">
        <f t="shared" si="3"/>
        <v>#NAME?</v>
      </c>
      <c r="F24" s="6" t="e">
        <f t="shared" si="1"/>
        <v>#NAME?</v>
      </c>
      <c r="G24" s="6" t="e">
        <f t="shared" si="2"/>
        <v>#NAME?</v>
      </c>
      <c r="H24" s="1" t="e">
        <f>IF(AND(MONTH(DATEVALUE([0]!MoisPrêt1&amp;"1"))=G24,[0]!AnneePrêt1=F24),[0]!MontantPrêt1,0)+IF(AND(MONTH(DATEVALUE([0]!MoisPrêt2&amp;"1"))=G24,[0]!AnneePrêt2=F24),[0]!MontantPrêt2,0)+IF(AND(MONTH(DATEVALUE(MoisPrêt3&amp;"1"))=G24,AnnéePrêt3=F24),MontantPrêt3,0)</f>
        <v>#NAME?</v>
      </c>
      <c r="I24" s="6" t="s">
        <v>25</v>
      </c>
      <c r="J24" s="6" t="s">
        <v>17</v>
      </c>
      <c r="K24" s="6" t="s">
        <v>16</v>
      </c>
      <c r="N24" s="7"/>
    </row>
    <row r="25" spans="1:14">
      <c r="A25" s="5" t="e">
        <f t="shared" si="4"/>
        <v>#NAME?</v>
      </c>
      <c r="B25" s="7" t="e">
        <f>SUMIFS(LCapitalPrêt3,LMoisPrêt3,A25)+SUMIFS(LCapitalPrêt1,LMoisPrêt1,'Prêt Récap'!A25)+SUMIFS(LCapitalPrêt2,LMoisPrêt2,'Prêt Récap'!A25)</f>
        <v>#NAME?</v>
      </c>
      <c r="C25" s="7" t="e">
        <f>SUMIFS(LIntérêtsprêt3,LMoisPrêt3,$A25)+SUMIFS(LIntérêtsPrêt1,LMoisPrêt1,'Prêt Récap'!$A25)+SUMIFS(LIntérêtsPrêt2,LMoisPrêt2,'Prêt Récap'!$A25)</f>
        <v>#NAME?</v>
      </c>
      <c r="D25" s="7" t="e">
        <f t="shared" si="0"/>
        <v>#NAME?</v>
      </c>
      <c r="E25" s="7" t="e">
        <f t="shared" si="3"/>
        <v>#NAME?</v>
      </c>
      <c r="F25" s="6" t="e">
        <f t="shared" si="1"/>
        <v>#NAME?</v>
      </c>
      <c r="G25" s="6" t="e">
        <f t="shared" si="2"/>
        <v>#NAME?</v>
      </c>
      <c r="H25" s="1" t="e">
        <f>IF(AND(MONTH(DATEVALUE([0]!MoisPrêt1&amp;"1"))=G25,[0]!AnneePrêt1=F25),[0]!MontantPrêt1,0)+IF(AND(MONTH(DATEVALUE([0]!MoisPrêt2&amp;"1"))=G25,[0]!AnneePrêt2=F25),[0]!MontantPrêt2,0)+IF(AND(MONTH(DATEVALUE(MoisPrêt3&amp;"1"))=G25,AnnéePrêt3=F25),MontantPrêt3,0)</f>
        <v>#NAME?</v>
      </c>
      <c r="I25" s="6" t="s">
        <v>25</v>
      </c>
      <c r="J25" s="6" t="s">
        <v>17</v>
      </c>
      <c r="K25" s="6" t="s">
        <v>16</v>
      </c>
      <c r="N25" s="7"/>
    </row>
    <row r="26" spans="1:14">
      <c r="A26" s="5" t="e">
        <f t="shared" si="4"/>
        <v>#NAME?</v>
      </c>
      <c r="B26" s="7" t="e">
        <f>SUMIFS(LCapitalPrêt3,LMoisPrêt3,A26)+SUMIFS(LCapitalPrêt1,LMoisPrêt1,'Prêt Récap'!A26)+SUMIFS(LCapitalPrêt2,LMoisPrêt2,'Prêt Récap'!A26)</f>
        <v>#NAME?</v>
      </c>
      <c r="C26" s="7" t="e">
        <f>SUMIFS(LIntérêtsprêt3,LMoisPrêt3,$A26)+SUMIFS(LIntérêtsPrêt1,LMoisPrêt1,'Prêt Récap'!$A26)+SUMIFS(LIntérêtsPrêt2,LMoisPrêt2,'Prêt Récap'!$A26)</f>
        <v>#NAME?</v>
      </c>
      <c r="D26" s="7" t="e">
        <f t="shared" si="0"/>
        <v>#NAME?</v>
      </c>
      <c r="E26" s="7" t="e">
        <f t="shared" si="3"/>
        <v>#NAME?</v>
      </c>
      <c r="F26" s="6" t="e">
        <f t="shared" si="1"/>
        <v>#NAME?</v>
      </c>
      <c r="G26" s="6" t="e">
        <f t="shared" si="2"/>
        <v>#NAME?</v>
      </c>
      <c r="H26" s="1" t="e">
        <f>IF(AND(MONTH(DATEVALUE([0]!MoisPrêt1&amp;"1"))=G26,[0]!AnneePrêt1=F26),[0]!MontantPrêt1,0)+IF(AND(MONTH(DATEVALUE([0]!MoisPrêt2&amp;"1"))=G26,[0]!AnneePrêt2=F26),[0]!MontantPrêt2,0)+IF(AND(MONTH(DATEVALUE(MoisPrêt3&amp;"1"))=G26,AnnéePrêt3=F26),MontantPrêt3,0)</f>
        <v>#NAME?</v>
      </c>
      <c r="I26" s="6" t="s">
        <v>25</v>
      </c>
      <c r="J26" s="6" t="s">
        <v>17</v>
      </c>
      <c r="K26" s="6" t="s">
        <v>16</v>
      </c>
      <c r="N26" s="7"/>
    </row>
    <row r="27" spans="1:14">
      <c r="A27" s="5" t="e">
        <f t="shared" si="4"/>
        <v>#NAME?</v>
      </c>
      <c r="B27" s="7" t="e">
        <f>SUMIFS(LCapitalPrêt3,LMoisPrêt3,A27)+SUMIFS(LCapitalPrêt1,LMoisPrêt1,'Prêt Récap'!A27)+SUMIFS(LCapitalPrêt2,LMoisPrêt2,'Prêt Récap'!A27)</f>
        <v>#NAME?</v>
      </c>
      <c r="C27" s="7" t="e">
        <f>SUMIFS(LIntérêtsprêt3,LMoisPrêt3,$A27)+SUMIFS(LIntérêtsPrêt1,LMoisPrêt1,'Prêt Récap'!$A27)+SUMIFS(LIntérêtsPrêt2,LMoisPrêt2,'Prêt Récap'!$A27)</f>
        <v>#NAME?</v>
      </c>
      <c r="D27" s="7" t="e">
        <f t="shared" si="0"/>
        <v>#NAME?</v>
      </c>
      <c r="E27" s="7" t="e">
        <f t="shared" si="3"/>
        <v>#NAME?</v>
      </c>
      <c r="F27" s="6" t="e">
        <f t="shared" si="1"/>
        <v>#NAME?</v>
      </c>
      <c r="G27" s="6" t="e">
        <f t="shared" si="2"/>
        <v>#NAME?</v>
      </c>
      <c r="H27" s="1" t="e">
        <f>IF(AND(MONTH(DATEVALUE([0]!MoisPrêt1&amp;"1"))=G27,[0]!AnneePrêt1=F27),[0]!MontantPrêt1,0)+IF(AND(MONTH(DATEVALUE([0]!MoisPrêt2&amp;"1"))=G27,[0]!AnneePrêt2=F27),[0]!MontantPrêt2,0)+IF(AND(MONTH(DATEVALUE(MoisPrêt3&amp;"1"))=G27,AnnéePrêt3=F27),MontantPrêt3,0)</f>
        <v>#NAME?</v>
      </c>
      <c r="I27" s="6" t="s">
        <v>25</v>
      </c>
      <c r="J27" s="6" t="s">
        <v>17</v>
      </c>
      <c r="K27" s="6" t="s">
        <v>16</v>
      </c>
      <c r="N27" s="7"/>
    </row>
    <row r="28" spans="1:14">
      <c r="A28" s="5" t="e">
        <f t="shared" si="4"/>
        <v>#NAME?</v>
      </c>
      <c r="B28" s="7" t="e">
        <f>SUMIFS(LCapitalPrêt3,LMoisPrêt3,A28)+SUMIFS(LCapitalPrêt1,LMoisPrêt1,'Prêt Récap'!A28)+SUMIFS(LCapitalPrêt2,LMoisPrêt2,'Prêt Récap'!A28)</f>
        <v>#NAME?</v>
      </c>
      <c r="C28" s="7" t="e">
        <f>SUMIFS(LIntérêtsprêt3,LMoisPrêt3,$A28)+SUMIFS(LIntérêtsPrêt1,LMoisPrêt1,'Prêt Récap'!$A28)+SUMIFS(LIntérêtsPrêt2,LMoisPrêt2,'Prêt Récap'!$A28)</f>
        <v>#NAME?</v>
      </c>
      <c r="D28" s="7" t="e">
        <f t="shared" si="0"/>
        <v>#NAME?</v>
      </c>
      <c r="E28" s="7" t="e">
        <f t="shared" si="3"/>
        <v>#NAME?</v>
      </c>
      <c r="F28" s="6" t="e">
        <f t="shared" si="1"/>
        <v>#NAME?</v>
      </c>
      <c r="G28" s="6" t="e">
        <f t="shared" si="2"/>
        <v>#NAME?</v>
      </c>
      <c r="H28" s="1" t="e">
        <f>IF(AND(MONTH(DATEVALUE([0]!MoisPrêt1&amp;"1"))=G28,[0]!AnneePrêt1=F28),[0]!MontantPrêt1,0)+IF(AND(MONTH(DATEVALUE([0]!MoisPrêt2&amp;"1"))=G28,[0]!AnneePrêt2=F28),[0]!MontantPrêt2,0)+IF(AND(MONTH(DATEVALUE(MoisPrêt3&amp;"1"))=G28,AnnéePrêt3=F28),MontantPrêt3,0)</f>
        <v>#NAME?</v>
      </c>
      <c r="I28" s="6" t="s">
        <v>25</v>
      </c>
      <c r="J28" s="6" t="s">
        <v>17</v>
      </c>
      <c r="K28" s="6" t="s">
        <v>16</v>
      </c>
      <c r="N28" s="7"/>
    </row>
    <row r="29" spans="1:14">
      <c r="A29" s="5" t="e">
        <f t="shared" si="4"/>
        <v>#NAME?</v>
      </c>
      <c r="B29" s="7" t="e">
        <f>SUMIFS(LCapitalPrêt3,LMoisPrêt3,A29)+SUMIFS(LCapitalPrêt1,LMoisPrêt1,'Prêt Récap'!A29)+SUMIFS(LCapitalPrêt2,LMoisPrêt2,'Prêt Récap'!A29)</f>
        <v>#NAME?</v>
      </c>
      <c r="C29" s="7" t="e">
        <f>SUMIFS(LIntérêtsprêt3,LMoisPrêt3,$A29)+SUMIFS(LIntérêtsPrêt1,LMoisPrêt1,'Prêt Récap'!$A29)+SUMIFS(LIntérêtsPrêt2,LMoisPrêt2,'Prêt Récap'!$A29)</f>
        <v>#NAME?</v>
      </c>
      <c r="D29" s="7" t="e">
        <f t="shared" si="0"/>
        <v>#NAME?</v>
      </c>
      <c r="E29" s="7" t="e">
        <f t="shared" si="3"/>
        <v>#NAME?</v>
      </c>
      <c r="F29" s="6" t="e">
        <f t="shared" si="1"/>
        <v>#NAME?</v>
      </c>
      <c r="G29" s="6" t="e">
        <f t="shared" si="2"/>
        <v>#NAME?</v>
      </c>
      <c r="H29" s="1" t="e">
        <f>IF(AND(MONTH(DATEVALUE([0]!MoisPrêt1&amp;"1"))=G29,[0]!AnneePrêt1=F29),[0]!MontantPrêt1,0)+IF(AND(MONTH(DATEVALUE([0]!MoisPrêt2&amp;"1"))=G29,[0]!AnneePrêt2=F29),[0]!MontantPrêt2,0)+IF(AND(MONTH(DATEVALUE(MoisPrêt3&amp;"1"))=G29,AnnéePrêt3=F29),MontantPrêt3,0)</f>
        <v>#NAME?</v>
      </c>
      <c r="I29" s="6" t="s">
        <v>25</v>
      </c>
      <c r="J29" s="6" t="s">
        <v>17</v>
      </c>
      <c r="K29" s="6" t="s">
        <v>16</v>
      </c>
      <c r="N29" s="7"/>
    </row>
    <row r="30" spans="1:14">
      <c r="A30" s="5" t="e">
        <f t="shared" si="4"/>
        <v>#NAME?</v>
      </c>
      <c r="B30" s="7" t="e">
        <f>SUMIFS(LCapitalPrêt3,LMoisPrêt3,A30)+SUMIFS(LCapitalPrêt1,LMoisPrêt1,'Prêt Récap'!A30)+SUMIFS(LCapitalPrêt2,LMoisPrêt2,'Prêt Récap'!A30)</f>
        <v>#NAME?</v>
      </c>
      <c r="C30" s="7" t="e">
        <f>SUMIFS(LIntérêtsprêt3,LMoisPrêt3,$A30)+SUMIFS(LIntérêtsPrêt1,LMoisPrêt1,'Prêt Récap'!$A30)+SUMIFS(LIntérêtsPrêt2,LMoisPrêt2,'Prêt Récap'!$A30)</f>
        <v>#NAME?</v>
      </c>
      <c r="D30" s="7" t="e">
        <f t="shared" si="0"/>
        <v>#NAME?</v>
      </c>
      <c r="E30" s="7" t="e">
        <f t="shared" si="3"/>
        <v>#NAME?</v>
      </c>
      <c r="F30" s="6" t="e">
        <f t="shared" si="1"/>
        <v>#NAME?</v>
      </c>
      <c r="G30" s="6" t="e">
        <f t="shared" si="2"/>
        <v>#NAME?</v>
      </c>
      <c r="H30" s="1" t="e">
        <f>IF(AND(MONTH(DATEVALUE([0]!MoisPrêt1&amp;"1"))=G30,[0]!AnneePrêt1=F30),[0]!MontantPrêt1,0)+IF(AND(MONTH(DATEVALUE([0]!MoisPrêt2&amp;"1"))=G30,[0]!AnneePrêt2=F30),[0]!MontantPrêt2,0)+IF(AND(MONTH(DATEVALUE(MoisPrêt3&amp;"1"))=G30,AnnéePrêt3=F30),MontantPrêt3,0)</f>
        <v>#NAME?</v>
      </c>
      <c r="I30" s="6" t="s">
        <v>25</v>
      </c>
      <c r="J30" s="6" t="s">
        <v>17</v>
      </c>
      <c r="K30" s="6" t="s">
        <v>16</v>
      </c>
      <c r="N30" s="7"/>
    </row>
    <row r="31" spans="1:14">
      <c r="A31" s="5" t="e">
        <f t="shared" si="4"/>
        <v>#NAME?</v>
      </c>
      <c r="B31" s="7" t="e">
        <f>SUMIFS(LCapitalPrêt3,LMoisPrêt3,A31)+SUMIFS(LCapitalPrêt1,LMoisPrêt1,'Prêt Récap'!A31)+SUMIFS(LCapitalPrêt2,LMoisPrêt2,'Prêt Récap'!A31)</f>
        <v>#NAME?</v>
      </c>
      <c r="C31" s="7" t="e">
        <f>SUMIFS(LIntérêtsprêt3,LMoisPrêt3,$A31)+SUMIFS(LIntérêtsPrêt1,LMoisPrêt1,'Prêt Récap'!$A31)+SUMIFS(LIntérêtsPrêt2,LMoisPrêt2,'Prêt Récap'!$A31)</f>
        <v>#NAME?</v>
      </c>
      <c r="D31" s="7" t="e">
        <f t="shared" si="0"/>
        <v>#NAME?</v>
      </c>
      <c r="E31" s="7" t="e">
        <f t="shared" si="3"/>
        <v>#NAME?</v>
      </c>
      <c r="F31" s="6" t="e">
        <f t="shared" si="1"/>
        <v>#NAME?</v>
      </c>
      <c r="G31" s="6" t="e">
        <f t="shared" si="2"/>
        <v>#NAME?</v>
      </c>
      <c r="H31" s="1" t="e">
        <f>IF(AND(MONTH(DATEVALUE([0]!MoisPrêt1&amp;"1"))=G31,[0]!AnneePrêt1=F31),[0]!MontantPrêt1,0)+IF(AND(MONTH(DATEVALUE([0]!MoisPrêt2&amp;"1"))=G31,[0]!AnneePrêt2=F31),[0]!MontantPrêt2,0)+IF(AND(MONTH(DATEVALUE(MoisPrêt3&amp;"1"))=G31,AnnéePrêt3=F31),MontantPrêt3,0)</f>
        <v>#NAME?</v>
      </c>
      <c r="I31" s="6" t="s">
        <v>25</v>
      </c>
      <c r="J31" s="6" t="s">
        <v>17</v>
      </c>
      <c r="K31" s="6" t="s">
        <v>16</v>
      </c>
      <c r="N31" s="7"/>
    </row>
    <row r="32" spans="1:14">
      <c r="A32" s="5" t="e">
        <f t="shared" si="4"/>
        <v>#NAME?</v>
      </c>
      <c r="B32" s="7" t="e">
        <f>SUMIFS(LCapitalPrêt3,LMoisPrêt3,A32)+SUMIFS(LCapitalPrêt1,LMoisPrêt1,'Prêt Récap'!A32)+SUMIFS(LCapitalPrêt2,LMoisPrêt2,'Prêt Récap'!A32)</f>
        <v>#NAME?</v>
      </c>
      <c r="C32" s="7" t="e">
        <f>SUMIFS(LIntérêtsprêt3,LMoisPrêt3,$A32)+SUMIFS(LIntérêtsPrêt1,LMoisPrêt1,'Prêt Récap'!$A32)+SUMIFS(LIntérêtsPrêt2,LMoisPrêt2,'Prêt Récap'!$A32)</f>
        <v>#NAME?</v>
      </c>
      <c r="D32" s="7" t="e">
        <f t="shared" si="0"/>
        <v>#NAME?</v>
      </c>
      <c r="E32" s="7" t="e">
        <f t="shared" si="3"/>
        <v>#NAME?</v>
      </c>
      <c r="F32" s="6" t="e">
        <f t="shared" si="1"/>
        <v>#NAME?</v>
      </c>
      <c r="G32" s="6" t="e">
        <f t="shared" si="2"/>
        <v>#NAME?</v>
      </c>
      <c r="H32" s="1" t="e">
        <f>IF(AND(MONTH(DATEVALUE([0]!MoisPrêt1&amp;"1"))=G32,[0]!AnneePrêt1=F32),[0]!MontantPrêt1,0)+IF(AND(MONTH(DATEVALUE([0]!MoisPrêt2&amp;"1"))=G32,[0]!AnneePrêt2=F32),[0]!MontantPrêt2,0)+IF(AND(MONTH(DATEVALUE(MoisPrêt3&amp;"1"))=G32,AnnéePrêt3=F32),MontantPrêt3,0)</f>
        <v>#NAME?</v>
      </c>
      <c r="I32" s="6" t="s">
        <v>25</v>
      </c>
      <c r="J32" s="6" t="s">
        <v>17</v>
      </c>
      <c r="K32" s="6" t="s">
        <v>16</v>
      </c>
      <c r="N32" s="7"/>
    </row>
    <row r="33" spans="1:14">
      <c r="A33" s="5" t="e">
        <f t="shared" si="4"/>
        <v>#NAME?</v>
      </c>
      <c r="B33" s="7" t="e">
        <f>SUMIFS(LCapitalPrêt3,LMoisPrêt3,A33)+SUMIFS(LCapitalPrêt1,LMoisPrêt1,'Prêt Récap'!A33)+SUMIFS(LCapitalPrêt2,LMoisPrêt2,'Prêt Récap'!A33)</f>
        <v>#NAME?</v>
      </c>
      <c r="C33" s="7" t="e">
        <f>SUMIFS(LIntérêtsprêt3,LMoisPrêt3,$A33)+SUMIFS(LIntérêtsPrêt1,LMoisPrêt1,'Prêt Récap'!$A33)+SUMIFS(LIntérêtsPrêt2,LMoisPrêt2,'Prêt Récap'!$A33)</f>
        <v>#NAME?</v>
      </c>
      <c r="D33" s="7" t="e">
        <f t="shared" si="0"/>
        <v>#NAME?</v>
      </c>
      <c r="E33" s="7" t="e">
        <f t="shared" si="3"/>
        <v>#NAME?</v>
      </c>
      <c r="F33" s="6" t="e">
        <f t="shared" si="1"/>
        <v>#NAME?</v>
      </c>
      <c r="G33" s="6" t="e">
        <f t="shared" si="2"/>
        <v>#NAME?</v>
      </c>
      <c r="H33" s="1" t="e">
        <f>IF(AND(MONTH(DATEVALUE([0]!MoisPrêt1&amp;"1"))=G33,[0]!AnneePrêt1=F33),[0]!MontantPrêt1,0)+IF(AND(MONTH(DATEVALUE([0]!MoisPrêt2&amp;"1"))=G33,[0]!AnneePrêt2=F33),[0]!MontantPrêt2,0)+IF(AND(MONTH(DATEVALUE(MoisPrêt3&amp;"1"))=G33,AnnéePrêt3=F33),MontantPrêt3,0)</f>
        <v>#NAME?</v>
      </c>
      <c r="I33" s="6" t="s">
        <v>25</v>
      </c>
      <c r="J33" s="6" t="s">
        <v>17</v>
      </c>
      <c r="K33" s="6" t="s">
        <v>16</v>
      </c>
      <c r="N33" s="7"/>
    </row>
    <row r="34" spans="1:14">
      <c r="A34" s="5" t="e">
        <f t="shared" si="4"/>
        <v>#NAME?</v>
      </c>
      <c r="B34" s="7" t="e">
        <f>SUMIFS(LCapitalPrêt3,LMoisPrêt3,A34)+SUMIFS(LCapitalPrêt1,LMoisPrêt1,'Prêt Récap'!A34)+SUMIFS(LCapitalPrêt2,LMoisPrêt2,'Prêt Récap'!A34)</f>
        <v>#NAME?</v>
      </c>
      <c r="C34" s="7" t="e">
        <f>SUMIFS(LIntérêtsprêt3,LMoisPrêt3,$A34)+SUMIFS(LIntérêtsPrêt1,LMoisPrêt1,'Prêt Récap'!$A34)+SUMIFS(LIntérêtsPrêt2,LMoisPrêt2,'Prêt Récap'!$A34)</f>
        <v>#NAME?</v>
      </c>
      <c r="D34" s="7" t="e">
        <f t="shared" si="0"/>
        <v>#NAME?</v>
      </c>
      <c r="E34" s="7" t="e">
        <f t="shared" si="3"/>
        <v>#NAME?</v>
      </c>
      <c r="F34" s="6" t="e">
        <f t="shared" ref="F34:F65" si="5">YEAR(A34:A232)</f>
        <v>#NAME?</v>
      </c>
      <c r="G34" s="6" t="e">
        <f t="shared" ref="G34:G66" si="6">MONTH(A34)</f>
        <v>#NAME?</v>
      </c>
      <c r="H34" s="1" t="e">
        <f>IF(AND(MONTH(DATEVALUE([0]!MoisPrêt1&amp;"1"))=G34,[0]!AnneePrêt1=F34),[0]!MontantPrêt1,0)+IF(AND(MONTH(DATEVALUE([0]!MoisPrêt2&amp;"1"))=G34,[0]!AnneePrêt2=F34),[0]!MontantPrêt2,0)+IF(AND(MONTH(DATEVALUE(MoisPrêt3&amp;"1"))=G34,AnnéePrêt3=F34),MontantPrêt3,0)</f>
        <v>#NAME?</v>
      </c>
      <c r="I34" s="6" t="s">
        <v>25</v>
      </c>
      <c r="J34" s="6" t="s">
        <v>17</v>
      </c>
      <c r="K34" s="6" t="s">
        <v>16</v>
      </c>
      <c r="N34" s="7"/>
    </row>
    <row r="35" spans="1:14">
      <c r="A35" s="5" t="e">
        <f t="shared" si="4"/>
        <v>#NAME?</v>
      </c>
      <c r="B35" s="7" t="e">
        <f>SUMIFS(LCapitalPrêt3,LMoisPrêt3,A35)+SUMIFS(LCapitalPrêt1,LMoisPrêt1,'Prêt Récap'!A35)+SUMIFS(LCapitalPrêt2,LMoisPrêt2,'Prêt Récap'!A35)</f>
        <v>#NAME?</v>
      </c>
      <c r="C35" s="7" t="e">
        <f>SUMIFS(LIntérêtsprêt3,LMoisPrêt3,$A35)+SUMIFS(LIntérêtsPrêt1,LMoisPrêt1,'Prêt Récap'!$A35)+SUMIFS(LIntérêtsPrêt2,LMoisPrêt2,'Prêt Récap'!$A35)</f>
        <v>#NAME?</v>
      </c>
      <c r="D35" s="7" t="e">
        <f t="shared" si="0"/>
        <v>#NAME?</v>
      </c>
      <c r="E35" s="7" t="e">
        <f t="shared" si="3"/>
        <v>#NAME?</v>
      </c>
      <c r="F35" s="6" t="e">
        <f t="shared" si="5"/>
        <v>#NAME?</v>
      </c>
      <c r="G35" s="6" t="e">
        <f t="shared" si="6"/>
        <v>#NAME?</v>
      </c>
      <c r="H35" s="1" t="e">
        <f>IF(AND(MONTH(DATEVALUE([0]!MoisPrêt1&amp;"1"))=G35,[0]!AnneePrêt1=F35),[0]!MontantPrêt1,0)+IF(AND(MONTH(DATEVALUE([0]!MoisPrêt2&amp;"1"))=G35,[0]!AnneePrêt2=F35),[0]!MontantPrêt2,0)+IF(AND(MONTH(DATEVALUE(MoisPrêt3&amp;"1"))=G35,AnnéePrêt3=F35),MontantPrêt3,0)</f>
        <v>#NAME?</v>
      </c>
      <c r="I35" s="6" t="s">
        <v>25</v>
      </c>
      <c r="J35" s="6" t="s">
        <v>17</v>
      </c>
      <c r="K35" s="6" t="s">
        <v>16</v>
      </c>
      <c r="N35" s="7"/>
    </row>
    <row r="36" spans="1:14">
      <c r="A36" s="5" t="e">
        <f t="shared" si="4"/>
        <v>#NAME?</v>
      </c>
      <c r="B36" s="7" t="e">
        <f>SUMIFS(LCapitalPrêt3,LMoisPrêt3,A36)+SUMIFS(LCapitalPrêt1,LMoisPrêt1,'Prêt Récap'!A36)+SUMIFS(LCapitalPrêt2,LMoisPrêt2,'Prêt Récap'!A36)</f>
        <v>#NAME?</v>
      </c>
      <c r="C36" s="7" t="e">
        <f>SUMIFS(LIntérêtsprêt3,LMoisPrêt3,$A36)+SUMIFS(LIntérêtsPrêt1,LMoisPrêt1,'Prêt Récap'!$A36)+SUMIFS(LIntérêtsPrêt2,LMoisPrêt2,'Prêt Récap'!$A36)</f>
        <v>#NAME?</v>
      </c>
      <c r="D36" s="7" t="e">
        <f t="shared" si="0"/>
        <v>#NAME?</v>
      </c>
      <c r="E36" s="7" t="e">
        <f t="shared" si="3"/>
        <v>#NAME?</v>
      </c>
      <c r="F36" s="6" t="e">
        <f t="shared" si="5"/>
        <v>#NAME?</v>
      </c>
      <c r="G36" s="6" t="e">
        <f t="shared" si="6"/>
        <v>#NAME?</v>
      </c>
      <c r="H36" s="1" t="e">
        <f>IF(AND(MONTH(DATEVALUE([0]!MoisPrêt1&amp;"1"))=G36,[0]!AnneePrêt1=F36),[0]!MontantPrêt1,0)+IF(AND(MONTH(DATEVALUE([0]!MoisPrêt2&amp;"1"))=G36,[0]!AnneePrêt2=F36),[0]!MontantPrêt2,0)+IF(AND(MONTH(DATEVALUE(MoisPrêt3&amp;"1"))=G36,AnnéePrêt3=F36),MontantPrêt3,0)</f>
        <v>#NAME?</v>
      </c>
      <c r="I36" s="6" t="s">
        <v>25</v>
      </c>
      <c r="J36" s="6" t="s">
        <v>17</v>
      </c>
      <c r="K36" s="6" t="s">
        <v>16</v>
      </c>
      <c r="N36" s="7"/>
    </row>
    <row r="37" spans="1:14">
      <c r="A37" s="5" t="e">
        <f t="shared" si="4"/>
        <v>#NAME?</v>
      </c>
      <c r="B37" s="7" t="e">
        <f>SUMIFS(LCapitalPrêt3,LMoisPrêt3,A37)+SUMIFS(LCapitalPrêt1,LMoisPrêt1,'Prêt Récap'!A37)+SUMIFS(LCapitalPrêt2,LMoisPrêt2,'Prêt Récap'!A37)</f>
        <v>#NAME?</v>
      </c>
      <c r="C37" s="7" t="e">
        <f>SUMIFS(LIntérêtsprêt3,LMoisPrêt3,$A37)+SUMIFS(LIntérêtsPrêt1,LMoisPrêt1,'Prêt Récap'!$A37)+SUMIFS(LIntérêtsPrêt2,LMoisPrêt2,'Prêt Récap'!$A37)</f>
        <v>#NAME?</v>
      </c>
      <c r="D37" s="7" t="e">
        <f t="shared" si="0"/>
        <v>#NAME?</v>
      </c>
      <c r="E37" s="7" t="e">
        <f t="shared" si="3"/>
        <v>#NAME?</v>
      </c>
      <c r="F37" s="6" t="e">
        <f t="shared" si="5"/>
        <v>#NAME?</v>
      </c>
      <c r="G37" s="6" t="e">
        <f t="shared" si="6"/>
        <v>#NAME?</v>
      </c>
      <c r="H37" s="1" t="e">
        <f>IF(AND(MONTH(DATEVALUE([0]!MoisPrêt1&amp;"1"))=G37,[0]!AnneePrêt1=F37),[0]!MontantPrêt1,0)+IF(AND(MONTH(DATEVALUE([0]!MoisPrêt2&amp;"1"))=G37,[0]!AnneePrêt2=F37),[0]!MontantPrêt2,0)+IF(AND(MONTH(DATEVALUE(MoisPrêt3&amp;"1"))=G37,AnnéePrêt3=F37),MontantPrêt3,0)</f>
        <v>#NAME?</v>
      </c>
      <c r="I37" s="6" t="s">
        <v>25</v>
      </c>
      <c r="J37" s="6" t="s">
        <v>17</v>
      </c>
      <c r="K37" s="6" t="s">
        <v>16</v>
      </c>
      <c r="N37" s="7"/>
    </row>
    <row r="38" spans="1:14">
      <c r="A38" s="5" t="e">
        <f t="shared" si="4"/>
        <v>#NAME?</v>
      </c>
      <c r="B38" s="7" t="e">
        <f>SUMIFS(LCapitalPrêt3,LMoisPrêt3,A38)+SUMIFS(LCapitalPrêt1,LMoisPrêt1,'Prêt Récap'!A38)+SUMIFS(LCapitalPrêt2,LMoisPrêt2,'Prêt Récap'!A38)</f>
        <v>#NAME?</v>
      </c>
      <c r="C38" s="7" t="e">
        <f>SUMIFS(LIntérêtsprêt3,LMoisPrêt3,$A38)+SUMIFS(LIntérêtsPrêt1,LMoisPrêt1,'Prêt Récap'!$A38)+SUMIFS(LIntérêtsPrêt2,LMoisPrêt2,'Prêt Récap'!$A38)</f>
        <v>#NAME?</v>
      </c>
      <c r="D38" s="7" t="e">
        <f t="shared" si="0"/>
        <v>#NAME?</v>
      </c>
      <c r="E38" s="7" t="e">
        <f t="shared" si="3"/>
        <v>#NAME?</v>
      </c>
      <c r="F38" s="6" t="e">
        <f t="shared" si="5"/>
        <v>#NAME?</v>
      </c>
      <c r="G38" s="6" t="e">
        <f t="shared" si="6"/>
        <v>#NAME?</v>
      </c>
      <c r="H38" s="1" t="e">
        <f>IF(AND(MONTH(DATEVALUE([0]!MoisPrêt1&amp;"1"))=G38,[0]!AnneePrêt1=F38),[0]!MontantPrêt1,0)+IF(AND(MONTH(DATEVALUE([0]!MoisPrêt2&amp;"1"))=G38,[0]!AnneePrêt2=F38),[0]!MontantPrêt2,0)+IF(AND(MONTH(DATEVALUE(MoisPrêt3&amp;"1"))=G38,AnnéePrêt3=F38),MontantPrêt3,0)</f>
        <v>#NAME?</v>
      </c>
      <c r="I38" s="6" t="s">
        <v>25</v>
      </c>
      <c r="J38" s="6" t="s">
        <v>17</v>
      </c>
      <c r="K38" s="6" t="s">
        <v>16</v>
      </c>
      <c r="N38" s="7"/>
    </row>
    <row r="39" spans="1:14">
      <c r="A39" s="5" t="e">
        <f t="shared" si="4"/>
        <v>#NAME?</v>
      </c>
      <c r="B39" s="7" t="e">
        <f>SUMIFS(LCapitalPrêt3,LMoisPrêt3,A39)+SUMIFS(LCapitalPrêt1,LMoisPrêt1,'Prêt Récap'!A39)+SUMIFS(LCapitalPrêt2,LMoisPrêt2,'Prêt Récap'!A39)</f>
        <v>#NAME?</v>
      </c>
      <c r="C39" s="7" t="e">
        <f>SUMIFS(LIntérêtsprêt3,LMoisPrêt3,$A39)+SUMIFS(LIntérêtsPrêt1,LMoisPrêt1,'Prêt Récap'!$A39)+SUMIFS(LIntérêtsPrêt2,LMoisPrêt2,'Prêt Récap'!$A39)</f>
        <v>#NAME?</v>
      </c>
      <c r="D39" s="7" t="e">
        <f t="shared" si="0"/>
        <v>#NAME?</v>
      </c>
      <c r="E39" s="7" t="e">
        <f t="shared" si="3"/>
        <v>#NAME?</v>
      </c>
      <c r="F39" s="6" t="e">
        <f t="shared" si="5"/>
        <v>#NAME?</v>
      </c>
      <c r="G39" s="6" t="e">
        <f t="shared" si="6"/>
        <v>#NAME?</v>
      </c>
      <c r="H39" s="1" t="e">
        <f>IF(AND(MONTH(DATEVALUE([0]!MoisPrêt1&amp;"1"))=G39,[0]!AnneePrêt1=F39),[0]!MontantPrêt1,0)+IF(AND(MONTH(DATEVALUE([0]!MoisPrêt2&amp;"1"))=G39,[0]!AnneePrêt2=F39),[0]!MontantPrêt2,0)+IF(AND(MONTH(DATEVALUE(MoisPrêt3&amp;"1"))=G39,AnnéePrêt3=F39),MontantPrêt3,0)</f>
        <v>#NAME?</v>
      </c>
      <c r="I39" s="6" t="s">
        <v>25</v>
      </c>
      <c r="J39" s="6" t="s">
        <v>17</v>
      </c>
      <c r="K39" s="6" t="s">
        <v>16</v>
      </c>
      <c r="N39" s="7"/>
    </row>
    <row r="40" spans="1:14">
      <c r="A40" s="5" t="e">
        <f t="shared" si="4"/>
        <v>#NAME?</v>
      </c>
      <c r="B40" s="7" t="e">
        <f>SUMIFS(LCapitalPrêt3,LMoisPrêt3,A40)+SUMIFS(LCapitalPrêt1,LMoisPrêt1,'Prêt Récap'!A40)+SUMIFS(LCapitalPrêt2,LMoisPrêt2,'Prêt Récap'!A40)</f>
        <v>#NAME?</v>
      </c>
      <c r="C40" s="7" t="e">
        <f>SUMIFS(LIntérêtsprêt3,LMoisPrêt3,$A40)+SUMIFS(LIntérêtsPrêt1,LMoisPrêt1,'Prêt Récap'!$A40)+SUMIFS(LIntérêtsPrêt2,LMoisPrêt2,'Prêt Récap'!$A40)</f>
        <v>#NAME?</v>
      </c>
      <c r="D40" s="7" t="e">
        <f t="shared" si="0"/>
        <v>#NAME?</v>
      </c>
      <c r="E40" s="7" t="e">
        <f t="shared" si="3"/>
        <v>#NAME?</v>
      </c>
      <c r="F40" s="6" t="e">
        <f t="shared" si="5"/>
        <v>#NAME?</v>
      </c>
      <c r="G40" s="6" t="e">
        <f t="shared" si="6"/>
        <v>#NAME?</v>
      </c>
      <c r="H40" s="1" t="e">
        <f>IF(AND(MONTH(DATEVALUE([0]!MoisPrêt1&amp;"1"))=G40,[0]!AnneePrêt1=F40),[0]!MontantPrêt1,0)+IF(AND(MONTH(DATEVALUE([0]!MoisPrêt2&amp;"1"))=G40,[0]!AnneePrêt2=F40),[0]!MontantPrêt2,0)+IF(AND(MONTH(DATEVALUE(MoisPrêt3&amp;"1"))=G40,AnnéePrêt3=F40),MontantPrêt3,0)</f>
        <v>#NAME?</v>
      </c>
      <c r="I40" s="6" t="s">
        <v>25</v>
      </c>
      <c r="J40" s="6" t="s">
        <v>17</v>
      </c>
      <c r="K40" s="6" t="s">
        <v>16</v>
      </c>
      <c r="N40" s="7"/>
    </row>
    <row r="41" spans="1:14">
      <c r="A41" s="5" t="e">
        <f t="shared" si="4"/>
        <v>#NAME?</v>
      </c>
      <c r="B41" s="7" t="e">
        <f>SUMIFS(LCapitalPrêt3,LMoisPrêt3,A41)+SUMIFS(LCapitalPrêt1,LMoisPrêt1,'Prêt Récap'!A41)+SUMIFS(LCapitalPrêt2,LMoisPrêt2,'Prêt Récap'!A41)</f>
        <v>#NAME?</v>
      </c>
      <c r="C41" s="7" t="e">
        <f>SUMIFS(LIntérêtsprêt3,LMoisPrêt3,$A41)+SUMIFS(LIntérêtsPrêt1,LMoisPrêt1,'Prêt Récap'!$A41)+SUMIFS(LIntérêtsPrêt2,LMoisPrêt2,'Prêt Récap'!$A41)</f>
        <v>#NAME?</v>
      </c>
      <c r="D41" s="7" t="e">
        <f t="shared" si="0"/>
        <v>#NAME?</v>
      </c>
      <c r="E41" s="7" t="e">
        <f t="shared" si="3"/>
        <v>#NAME?</v>
      </c>
      <c r="F41" s="6" t="e">
        <f t="shared" si="5"/>
        <v>#NAME?</v>
      </c>
      <c r="G41" s="6" t="e">
        <f t="shared" si="6"/>
        <v>#NAME?</v>
      </c>
      <c r="H41" s="1" t="e">
        <f>IF(AND(MONTH(DATEVALUE([0]!MoisPrêt1&amp;"1"))=G41,[0]!AnneePrêt1=F41),[0]!MontantPrêt1,0)+IF(AND(MONTH(DATEVALUE([0]!MoisPrêt2&amp;"1"))=G41,[0]!AnneePrêt2=F41),[0]!MontantPrêt2,0)+IF(AND(MONTH(DATEVALUE(MoisPrêt3&amp;"1"))=G41,AnnéePrêt3=F41),MontantPrêt3,0)</f>
        <v>#NAME?</v>
      </c>
      <c r="I41" s="6" t="s">
        <v>25</v>
      </c>
      <c r="J41" s="6" t="s">
        <v>17</v>
      </c>
      <c r="K41" s="6" t="s">
        <v>16</v>
      </c>
      <c r="N41" s="7"/>
    </row>
    <row r="42" spans="1:14">
      <c r="A42" s="5" t="e">
        <f t="shared" si="4"/>
        <v>#NAME?</v>
      </c>
      <c r="B42" s="7" t="e">
        <f>SUMIFS(LCapitalPrêt3,LMoisPrêt3,A42)+SUMIFS(LCapitalPrêt1,LMoisPrêt1,'Prêt Récap'!A42)+SUMIFS(LCapitalPrêt2,LMoisPrêt2,'Prêt Récap'!A42)</f>
        <v>#NAME?</v>
      </c>
      <c r="C42" s="7" t="e">
        <f>SUMIFS(LIntérêtsprêt3,LMoisPrêt3,$A42)+SUMIFS(LIntérêtsPrêt1,LMoisPrêt1,'Prêt Récap'!$A42)+SUMIFS(LIntérêtsPrêt2,LMoisPrêt2,'Prêt Récap'!$A42)</f>
        <v>#NAME?</v>
      </c>
      <c r="D42" s="7" t="e">
        <f t="shared" si="0"/>
        <v>#NAME?</v>
      </c>
      <c r="E42" s="7" t="e">
        <f t="shared" si="3"/>
        <v>#NAME?</v>
      </c>
      <c r="F42" s="6" t="e">
        <f t="shared" si="5"/>
        <v>#NAME?</v>
      </c>
      <c r="G42" s="6" t="e">
        <f t="shared" si="6"/>
        <v>#NAME?</v>
      </c>
      <c r="H42" s="1" t="e">
        <f>IF(AND(MONTH(DATEVALUE([0]!MoisPrêt1&amp;"1"))=G42,[0]!AnneePrêt1=F42),[0]!MontantPrêt1,0)+IF(AND(MONTH(DATEVALUE([0]!MoisPrêt2&amp;"1"))=G42,[0]!AnneePrêt2=F42),[0]!MontantPrêt2,0)+IF(AND(MONTH(DATEVALUE(MoisPrêt3&amp;"1"))=G42,AnnéePrêt3=F42),MontantPrêt3,0)</f>
        <v>#NAME?</v>
      </c>
      <c r="I42" s="6" t="s">
        <v>25</v>
      </c>
      <c r="J42" s="6" t="s">
        <v>17</v>
      </c>
      <c r="K42" s="6" t="s">
        <v>16</v>
      </c>
      <c r="N42" s="7"/>
    </row>
    <row r="43" spans="1:14">
      <c r="A43" s="5" t="e">
        <f t="shared" si="4"/>
        <v>#NAME?</v>
      </c>
      <c r="B43" s="7" t="e">
        <f>SUMIFS(LCapitalPrêt3,LMoisPrêt3,A43)+SUMIFS(LCapitalPrêt1,LMoisPrêt1,'Prêt Récap'!A43)+SUMIFS(LCapitalPrêt2,LMoisPrêt2,'Prêt Récap'!A43)</f>
        <v>#NAME?</v>
      </c>
      <c r="C43" s="7" t="e">
        <f>SUMIFS(LIntérêtsprêt3,LMoisPrêt3,$A43)+SUMIFS(LIntérêtsPrêt1,LMoisPrêt1,'Prêt Récap'!$A43)+SUMIFS(LIntérêtsPrêt2,LMoisPrêt2,'Prêt Récap'!$A43)</f>
        <v>#NAME?</v>
      </c>
      <c r="D43" s="7" t="e">
        <f t="shared" si="0"/>
        <v>#NAME?</v>
      </c>
      <c r="E43" s="7" t="e">
        <f t="shared" si="3"/>
        <v>#NAME?</v>
      </c>
      <c r="F43" s="6" t="e">
        <f t="shared" si="5"/>
        <v>#NAME?</v>
      </c>
      <c r="G43" s="6" t="e">
        <f t="shared" si="6"/>
        <v>#NAME?</v>
      </c>
      <c r="H43" s="1" t="e">
        <f>IF(AND(MONTH(DATEVALUE([0]!MoisPrêt1&amp;"1"))=G43,[0]!AnneePrêt1=F43),[0]!MontantPrêt1,0)+IF(AND(MONTH(DATEVALUE([0]!MoisPrêt2&amp;"1"))=G43,[0]!AnneePrêt2=F43),[0]!MontantPrêt2,0)+IF(AND(MONTH(DATEVALUE(MoisPrêt3&amp;"1"))=G43,AnnéePrêt3=F43),MontantPrêt3,0)</f>
        <v>#NAME?</v>
      </c>
      <c r="I43" s="6" t="s">
        <v>25</v>
      </c>
      <c r="J43" s="6" t="s">
        <v>17</v>
      </c>
      <c r="K43" s="6" t="s">
        <v>16</v>
      </c>
      <c r="N43" s="7"/>
    </row>
    <row r="44" spans="1:14">
      <c r="A44" s="5" t="e">
        <f t="shared" si="4"/>
        <v>#NAME?</v>
      </c>
      <c r="B44" s="7" t="e">
        <f>SUMIFS(LCapitalPrêt3,LMoisPrêt3,A44)+SUMIFS(LCapitalPrêt1,LMoisPrêt1,'Prêt Récap'!A44)+SUMIFS(LCapitalPrêt2,LMoisPrêt2,'Prêt Récap'!A44)</f>
        <v>#NAME?</v>
      </c>
      <c r="C44" s="7" t="e">
        <f>SUMIFS(LIntérêtsprêt3,LMoisPrêt3,$A44)+SUMIFS(LIntérêtsPrêt1,LMoisPrêt1,'Prêt Récap'!$A44)+SUMIFS(LIntérêtsPrêt2,LMoisPrêt2,'Prêt Récap'!$A44)</f>
        <v>#NAME?</v>
      </c>
      <c r="D44" s="7" t="e">
        <f t="shared" si="0"/>
        <v>#NAME?</v>
      </c>
      <c r="E44" s="7" t="e">
        <f t="shared" si="3"/>
        <v>#NAME?</v>
      </c>
      <c r="F44" s="6" t="e">
        <f t="shared" si="5"/>
        <v>#NAME?</v>
      </c>
      <c r="G44" s="6" t="e">
        <f t="shared" si="6"/>
        <v>#NAME?</v>
      </c>
      <c r="H44" s="1" t="e">
        <f>IF(AND(MONTH(DATEVALUE([0]!MoisPrêt1&amp;"1"))=G44,[0]!AnneePrêt1=F44),[0]!MontantPrêt1,0)+IF(AND(MONTH(DATEVALUE([0]!MoisPrêt2&amp;"1"))=G44,[0]!AnneePrêt2=F44),[0]!MontantPrêt2,0)+IF(AND(MONTH(DATEVALUE(MoisPrêt3&amp;"1"))=G44,AnnéePrêt3=F44),MontantPrêt3,0)</f>
        <v>#NAME?</v>
      </c>
      <c r="I44" s="6" t="s">
        <v>25</v>
      </c>
      <c r="J44" s="6" t="s">
        <v>17</v>
      </c>
      <c r="K44" s="6" t="s">
        <v>16</v>
      </c>
      <c r="N44" s="7"/>
    </row>
    <row r="45" spans="1:14">
      <c r="A45" s="5" t="e">
        <f t="shared" si="4"/>
        <v>#NAME?</v>
      </c>
      <c r="B45" s="7" t="e">
        <f>SUMIFS(LCapitalPrêt3,LMoisPrêt3,A45)+SUMIFS(LCapitalPrêt1,LMoisPrêt1,'Prêt Récap'!A45)+SUMIFS(LCapitalPrêt2,LMoisPrêt2,'Prêt Récap'!A45)</f>
        <v>#NAME?</v>
      </c>
      <c r="C45" s="7" t="e">
        <f>SUMIFS(LIntérêtsprêt3,LMoisPrêt3,$A45)+SUMIFS(LIntérêtsPrêt1,LMoisPrêt1,'Prêt Récap'!$A45)+SUMIFS(LIntérêtsPrêt2,LMoisPrêt2,'Prêt Récap'!$A45)</f>
        <v>#NAME?</v>
      </c>
      <c r="D45" s="7" t="e">
        <f t="shared" si="0"/>
        <v>#NAME?</v>
      </c>
      <c r="E45" s="7" t="e">
        <f t="shared" si="3"/>
        <v>#NAME?</v>
      </c>
      <c r="F45" s="6" t="e">
        <f t="shared" si="5"/>
        <v>#NAME?</v>
      </c>
      <c r="G45" s="6" t="e">
        <f t="shared" si="6"/>
        <v>#NAME?</v>
      </c>
      <c r="H45" s="1" t="e">
        <f>IF(AND(MONTH(DATEVALUE([0]!MoisPrêt1&amp;"1"))=G45,[0]!AnneePrêt1=F45),[0]!MontantPrêt1,0)+IF(AND(MONTH(DATEVALUE([0]!MoisPrêt2&amp;"1"))=G45,[0]!AnneePrêt2=F45),[0]!MontantPrêt2,0)+IF(AND(MONTH(DATEVALUE(MoisPrêt3&amp;"1"))=G45,AnnéePrêt3=F45),MontantPrêt3,0)</f>
        <v>#NAME?</v>
      </c>
      <c r="I45" s="6" t="s">
        <v>25</v>
      </c>
      <c r="J45" s="6" t="s">
        <v>17</v>
      </c>
      <c r="K45" s="6" t="s">
        <v>16</v>
      </c>
      <c r="N45" s="7"/>
    </row>
    <row r="46" spans="1:14">
      <c r="A46" s="5" t="e">
        <f t="shared" si="4"/>
        <v>#NAME?</v>
      </c>
      <c r="B46" s="7" t="e">
        <f>SUMIFS(LCapitalPrêt3,LMoisPrêt3,A46)+SUMIFS(LCapitalPrêt1,LMoisPrêt1,'Prêt Récap'!A46)+SUMIFS(LCapitalPrêt2,LMoisPrêt2,'Prêt Récap'!A46)</f>
        <v>#NAME?</v>
      </c>
      <c r="C46" s="7" t="e">
        <f>SUMIFS(LIntérêtsprêt3,LMoisPrêt3,$A46)+SUMIFS(LIntérêtsPrêt1,LMoisPrêt1,'Prêt Récap'!$A46)+SUMIFS(LIntérêtsPrêt2,LMoisPrêt2,'Prêt Récap'!$A46)</f>
        <v>#NAME?</v>
      </c>
      <c r="D46" s="7" t="e">
        <f t="shared" si="0"/>
        <v>#NAME?</v>
      </c>
      <c r="E46" s="7" t="e">
        <f t="shared" si="3"/>
        <v>#NAME?</v>
      </c>
      <c r="F46" s="6" t="e">
        <f t="shared" si="5"/>
        <v>#NAME?</v>
      </c>
      <c r="G46" s="6" t="e">
        <f t="shared" si="6"/>
        <v>#NAME?</v>
      </c>
      <c r="H46" s="1" t="e">
        <f>IF(AND(MONTH(DATEVALUE([0]!MoisPrêt1&amp;"1"))=G46,[0]!AnneePrêt1=F46),[0]!MontantPrêt1,0)+IF(AND(MONTH(DATEVALUE([0]!MoisPrêt2&amp;"1"))=G46,[0]!AnneePrêt2=F46),[0]!MontantPrêt2,0)+IF(AND(MONTH(DATEVALUE(MoisPrêt3&amp;"1"))=G46,AnnéePrêt3=F46),MontantPrêt3,0)</f>
        <v>#NAME?</v>
      </c>
      <c r="I46" s="6" t="s">
        <v>25</v>
      </c>
      <c r="J46" s="6" t="s">
        <v>17</v>
      </c>
      <c r="K46" s="6" t="s">
        <v>16</v>
      </c>
      <c r="N46" s="7"/>
    </row>
    <row r="47" spans="1:14">
      <c r="A47" s="5" t="e">
        <f t="shared" si="4"/>
        <v>#NAME?</v>
      </c>
      <c r="B47" s="7" t="e">
        <f>SUMIFS(LCapitalPrêt3,LMoisPrêt3,A47)+SUMIFS(LCapitalPrêt1,LMoisPrêt1,'Prêt Récap'!A47)+SUMIFS(LCapitalPrêt2,LMoisPrêt2,'Prêt Récap'!A47)</f>
        <v>#NAME?</v>
      </c>
      <c r="C47" s="7" t="e">
        <f>SUMIFS(LIntérêtsprêt3,LMoisPrêt3,$A47)+SUMIFS(LIntérêtsPrêt1,LMoisPrêt1,'Prêt Récap'!$A47)+SUMIFS(LIntérêtsPrêt2,LMoisPrêt2,'Prêt Récap'!$A47)</f>
        <v>#NAME?</v>
      </c>
      <c r="D47" s="7" t="e">
        <f t="shared" si="0"/>
        <v>#NAME?</v>
      </c>
      <c r="E47" s="7" t="e">
        <f t="shared" si="3"/>
        <v>#NAME?</v>
      </c>
      <c r="F47" s="6" t="e">
        <f t="shared" si="5"/>
        <v>#NAME?</v>
      </c>
      <c r="G47" s="6" t="e">
        <f t="shared" si="6"/>
        <v>#NAME?</v>
      </c>
      <c r="H47" s="1" t="e">
        <f>IF(AND(MONTH(DATEVALUE([0]!MoisPrêt1&amp;"1"))=G47,[0]!AnneePrêt1=F47),[0]!MontantPrêt1,0)+IF(AND(MONTH(DATEVALUE([0]!MoisPrêt2&amp;"1"))=G47,[0]!AnneePrêt2=F47),[0]!MontantPrêt2,0)+IF(AND(MONTH(DATEVALUE(MoisPrêt3&amp;"1"))=G47,AnnéePrêt3=F47),MontantPrêt3,0)</f>
        <v>#NAME?</v>
      </c>
      <c r="I47" s="6" t="s">
        <v>25</v>
      </c>
      <c r="J47" s="6" t="s">
        <v>17</v>
      </c>
      <c r="K47" s="6" t="s">
        <v>16</v>
      </c>
      <c r="N47" s="7"/>
    </row>
    <row r="48" spans="1:14">
      <c r="A48" s="5" t="e">
        <f t="shared" si="4"/>
        <v>#NAME?</v>
      </c>
      <c r="B48" s="7" t="e">
        <f>SUMIFS(LCapitalPrêt3,LMoisPrêt3,A48)+SUMIFS(LCapitalPrêt1,LMoisPrêt1,'Prêt Récap'!A48)+SUMIFS(LCapitalPrêt2,LMoisPrêt2,'Prêt Récap'!A48)</f>
        <v>#NAME?</v>
      </c>
      <c r="C48" s="7" t="e">
        <f>SUMIFS(LIntérêtsprêt3,LMoisPrêt3,$A48)+SUMIFS(LIntérêtsPrêt1,LMoisPrêt1,'Prêt Récap'!$A48)+SUMIFS(LIntérêtsPrêt2,LMoisPrêt2,'Prêt Récap'!$A48)</f>
        <v>#NAME?</v>
      </c>
      <c r="D48" s="7" t="e">
        <f t="shared" si="0"/>
        <v>#NAME?</v>
      </c>
      <c r="E48" s="7" t="e">
        <f t="shared" si="3"/>
        <v>#NAME?</v>
      </c>
      <c r="F48" s="6" t="e">
        <f t="shared" si="5"/>
        <v>#NAME?</v>
      </c>
      <c r="G48" s="6" t="e">
        <f t="shared" si="6"/>
        <v>#NAME?</v>
      </c>
      <c r="H48" s="1" t="e">
        <f>IF(AND(MONTH(DATEVALUE([0]!MoisPrêt1&amp;"1"))=G48,[0]!AnneePrêt1=F48),[0]!MontantPrêt1,0)+IF(AND(MONTH(DATEVALUE([0]!MoisPrêt2&amp;"1"))=G48,[0]!AnneePrêt2=F48),[0]!MontantPrêt2,0)+IF(AND(MONTH(DATEVALUE(MoisPrêt3&amp;"1"))=G48,AnnéePrêt3=F48),MontantPrêt3,0)</f>
        <v>#NAME?</v>
      </c>
      <c r="I48" s="6" t="s">
        <v>25</v>
      </c>
      <c r="J48" s="6" t="s">
        <v>17</v>
      </c>
      <c r="K48" s="6" t="s">
        <v>16</v>
      </c>
      <c r="N48" s="7"/>
    </row>
    <row r="49" spans="1:14">
      <c r="A49" s="5" t="e">
        <f t="shared" si="4"/>
        <v>#NAME?</v>
      </c>
      <c r="B49" s="7" t="e">
        <f>SUMIFS(LCapitalPrêt3,LMoisPrêt3,A49)+SUMIFS(LCapitalPrêt1,LMoisPrêt1,'Prêt Récap'!A49)+SUMIFS(LCapitalPrêt2,LMoisPrêt2,'Prêt Récap'!A49)</f>
        <v>#NAME?</v>
      </c>
      <c r="C49" s="7" t="e">
        <f>SUMIFS(LIntérêtsprêt3,LMoisPrêt3,$A49)+SUMIFS(LIntérêtsPrêt1,LMoisPrêt1,'Prêt Récap'!$A49)+SUMIFS(LIntérêtsPrêt2,LMoisPrêt2,'Prêt Récap'!$A49)</f>
        <v>#NAME?</v>
      </c>
      <c r="D49" s="7" t="e">
        <f t="shared" si="0"/>
        <v>#NAME?</v>
      </c>
      <c r="E49" s="7" t="e">
        <f t="shared" si="3"/>
        <v>#NAME?</v>
      </c>
      <c r="F49" s="6" t="e">
        <f t="shared" si="5"/>
        <v>#NAME?</v>
      </c>
      <c r="G49" s="6" t="e">
        <f t="shared" si="6"/>
        <v>#NAME?</v>
      </c>
      <c r="H49" s="1" t="e">
        <f>IF(AND(MONTH(DATEVALUE([0]!MoisPrêt1&amp;"1"))=G49,[0]!AnneePrêt1=F49),[0]!MontantPrêt1,0)+IF(AND(MONTH(DATEVALUE([0]!MoisPrêt2&amp;"1"))=G49,[0]!AnneePrêt2=F49),[0]!MontantPrêt2,0)+IF(AND(MONTH(DATEVALUE(MoisPrêt3&amp;"1"))=G49,AnnéePrêt3=F49),MontantPrêt3,0)</f>
        <v>#NAME?</v>
      </c>
      <c r="I49" s="6" t="s">
        <v>25</v>
      </c>
      <c r="J49" s="6" t="s">
        <v>17</v>
      </c>
      <c r="K49" s="6" t="s">
        <v>16</v>
      </c>
      <c r="N49" s="7"/>
    </row>
    <row r="50" spans="1:14">
      <c r="A50" s="5" t="e">
        <f t="shared" si="4"/>
        <v>#NAME?</v>
      </c>
      <c r="B50" s="7" t="e">
        <f>SUMIFS(LCapitalPrêt3,LMoisPrêt3,A50)+SUMIFS(LCapitalPrêt1,LMoisPrêt1,'Prêt Récap'!A50)+SUMIFS(LCapitalPrêt2,LMoisPrêt2,'Prêt Récap'!A50)</f>
        <v>#NAME?</v>
      </c>
      <c r="C50" s="7" t="e">
        <f>SUMIFS(LIntérêtsprêt3,LMoisPrêt3,$A50)+SUMIFS(LIntérêtsPrêt1,LMoisPrêt1,'Prêt Récap'!$A50)+SUMIFS(LIntérêtsPrêt2,LMoisPrêt2,'Prêt Récap'!$A50)</f>
        <v>#NAME?</v>
      </c>
      <c r="D50" s="7" t="e">
        <f t="shared" si="0"/>
        <v>#NAME?</v>
      </c>
      <c r="E50" s="7" t="e">
        <f t="shared" si="3"/>
        <v>#NAME?</v>
      </c>
      <c r="F50" s="6" t="e">
        <f t="shared" si="5"/>
        <v>#NAME?</v>
      </c>
      <c r="G50" s="6" t="e">
        <f t="shared" si="6"/>
        <v>#NAME?</v>
      </c>
      <c r="H50" s="1" t="e">
        <f>IF(AND(MONTH(DATEVALUE([0]!MoisPrêt1&amp;"1"))=G50,[0]!AnneePrêt1=F50),[0]!MontantPrêt1,0)+IF(AND(MONTH(DATEVALUE([0]!MoisPrêt2&amp;"1"))=G50,[0]!AnneePrêt2=F50),[0]!MontantPrêt2,0)+IF(AND(MONTH(DATEVALUE(MoisPrêt3&amp;"1"))=G50,AnnéePrêt3=F50),MontantPrêt3,0)</f>
        <v>#NAME?</v>
      </c>
      <c r="I50" s="6" t="s">
        <v>25</v>
      </c>
      <c r="J50" s="6" t="s">
        <v>17</v>
      </c>
      <c r="K50" s="6" t="s">
        <v>16</v>
      </c>
    </row>
    <row r="51" spans="1:14">
      <c r="A51" s="5" t="e">
        <f t="shared" si="4"/>
        <v>#NAME?</v>
      </c>
      <c r="B51" s="7" t="e">
        <f>SUMIFS(LCapitalPrêt3,LMoisPrêt3,A51)+SUMIFS(LCapitalPrêt1,LMoisPrêt1,'Prêt Récap'!A51)+SUMIFS(LCapitalPrêt2,LMoisPrêt2,'Prêt Récap'!A51)</f>
        <v>#NAME?</v>
      </c>
      <c r="C51" s="7" t="e">
        <f>SUMIFS(LIntérêtsprêt3,LMoisPrêt3,$A51)+SUMIFS(LIntérêtsPrêt1,LMoisPrêt1,'Prêt Récap'!$A51)+SUMIFS(LIntérêtsPrêt2,LMoisPrêt2,'Prêt Récap'!$A51)</f>
        <v>#NAME?</v>
      </c>
      <c r="D51" s="7" t="e">
        <f t="shared" si="0"/>
        <v>#NAME?</v>
      </c>
      <c r="E51" s="7" t="e">
        <f t="shared" si="3"/>
        <v>#NAME?</v>
      </c>
      <c r="F51" s="6" t="e">
        <f t="shared" si="5"/>
        <v>#NAME?</v>
      </c>
      <c r="G51" s="6" t="e">
        <f t="shared" si="6"/>
        <v>#NAME?</v>
      </c>
      <c r="H51" s="1" t="e">
        <f>IF(AND(MONTH(DATEVALUE([0]!MoisPrêt1&amp;"1"))=G51,[0]!AnneePrêt1=F51),[0]!MontantPrêt1,0)+IF(AND(MONTH(DATEVALUE([0]!MoisPrêt2&amp;"1"))=G51,[0]!AnneePrêt2=F51),[0]!MontantPrêt2,0)+IF(AND(MONTH(DATEVALUE(MoisPrêt3&amp;"1"))=G51,AnnéePrêt3=F51),MontantPrêt3,0)</f>
        <v>#NAME?</v>
      </c>
      <c r="I51" s="6" t="s">
        <v>25</v>
      </c>
      <c r="J51" s="6" t="s">
        <v>17</v>
      </c>
      <c r="K51" s="6" t="s">
        <v>16</v>
      </c>
    </row>
    <row r="52" spans="1:14">
      <c r="A52" s="5" t="e">
        <f t="shared" si="4"/>
        <v>#NAME?</v>
      </c>
      <c r="B52" s="7" t="e">
        <f>SUMIFS(LCapitalPrêt3,LMoisPrêt3,A52)+SUMIFS(LCapitalPrêt1,LMoisPrêt1,'Prêt Récap'!A52)+SUMIFS(LCapitalPrêt2,LMoisPrêt2,'Prêt Récap'!A52)</f>
        <v>#NAME?</v>
      </c>
      <c r="C52" s="7" t="e">
        <f>SUMIFS(LIntérêtsprêt3,LMoisPrêt3,$A52)+SUMIFS(LIntérêtsPrêt1,LMoisPrêt1,'Prêt Récap'!$A52)+SUMIFS(LIntérêtsPrêt2,LMoisPrêt2,'Prêt Récap'!$A52)</f>
        <v>#NAME?</v>
      </c>
      <c r="D52" s="7" t="e">
        <f t="shared" si="0"/>
        <v>#NAME?</v>
      </c>
      <c r="E52" s="7" t="e">
        <f t="shared" si="3"/>
        <v>#NAME?</v>
      </c>
      <c r="F52" s="6" t="e">
        <f t="shared" si="5"/>
        <v>#NAME?</v>
      </c>
      <c r="G52" s="6" t="e">
        <f t="shared" si="6"/>
        <v>#NAME?</v>
      </c>
      <c r="H52" s="1" t="e">
        <f>IF(AND(MONTH(DATEVALUE([0]!MoisPrêt1&amp;"1"))=G52,[0]!AnneePrêt1=F52),[0]!MontantPrêt1,0)+IF(AND(MONTH(DATEVALUE([0]!MoisPrêt2&amp;"1"))=G52,[0]!AnneePrêt2=F52),[0]!MontantPrêt2,0)+IF(AND(MONTH(DATEVALUE(MoisPrêt3&amp;"1"))=G52,AnnéePrêt3=F52),MontantPrêt3,0)</f>
        <v>#NAME?</v>
      </c>
      <c r="I52" s="6" t="s">
        <v>25</v>
      </c>
      <c r="J52" s="6" t="s">
        <v>17</v>
      </c>
      <c r="K52" s="6" t="s">
        <v>16</v>
      </c>
    </row>
    <row r="53" spans="1:14">
      <c r="A53" s="5" t="e">
        <f t="shared" si="4"/>
        <v>#NAME?</v>
      </c>
      <c r="B53" s="7" t="e">
        <f>SUMIFS(LCapitalPrêt3,LMoisPrêt3,A53)+SUMIFS(LCapitalPrêt1,LMoisPrêt1,'Prêt Récap'!A53)+SUMIFS(LCapitalPrêt2,LMoisPrêt2,'Prêt Récap'!A53)</f>
        <v>#NAME?</v>
      </c>
      <c r="C53" s="7" t="e">
        <f>SUMIFS(LIntérêtsprêt3,LMoisPrêt3,$A53)+SUMIFS(LIntérêtsPrêt1,LMoisPrêt1,'Prêt Récap'!$A53)+SUMIFS(LIntérêtsPrêt2,LMoisPrêt2,'Prêt Récap'!$A53)</f>
        <v>#NAME?</v>
      </c>
      <c r="D53" s="7" t="e">
        <f t="shared" si="0"/>
        <v>#NAME?</v>
      </c>
      <c r="E53" s="7" t="e">
        <f t="shared" si="3"/>
        <v>#NAME?</v>
      </c>
      <c r="F53" s="6" t="e">
        <f t="shared" si="5"/>
        <v>#NAME?</v>
      </c>
      <c r="G53" s="6" t="e">
        <f t="shared" si="6"/>
        <v>#NAME?</v>
      </c>
      <c r="H53" s="1" t="e">
        <f>IF(AND(MONTH(DATEVALUE([0]!MoisPrêt1&amp;"1"))=G53,[0]!AnneePrêt1=F53),[0]!MontantPrêt1,0)+IF(AND(MONTH(DATEVALUE([0]!MoisPrêt2&amp;"1"))=G53,[0]!AnneePrêt2=F53),[0]!MontantPrêt2,0)+IF(AND(MONTH(DATEVALUE(MoisPrêt3&amp;"1"))=G53,AnnéePrêt3=F53),MontantPrêt3,0)</f>
        <v>#NAME?</v>
      </c>
      <c r="I53" s="6" t="s">
        <v>25</v>
      </c>
      <c r="J53" s="6" t="s">
        <v>17</v>
      </c>
      <c r="K53" s="6" t="s">
        <v>16</v>
      </c>
    </row>
    <row r="54" spans="1:14">
      <c r="A54" s="5" t="e">
        <f t="shared" si="4"/>
        <v>#NAME?</v>
      </c>
      <c r="B54" s="7" t="e">
        <f>SUMIFS(LCapitalPrêt3,LMoisPrêt3,A54)+SUMIFS(LCapitalPrêt1,LMoisPrêt1,'Prêt Récap'!A54)+SUMIFS(LCapitalPrêt2,LMoisPrêt2,'Prêt Récap'!A54)</f>
        <v>#NAME?</v>
      </c>
      <c r="C54" s="7" t="e">
        <f>SUMIFS(LIntérêtsprêt3,LMoisPrêt3,$A54)+SUMIFS(LIntérêtsPrêt1,LMoisPrêt1,'Prêt Récap'!$A54)+SUMIFS(LIntérêtsPrêt2,LMoisPrêt2,'Prêt Récap'!$A54)</f>
        <v>#NAME?</v>
      </c>
      <c r="D54" s="7" t="e">
        <f t="shared" si="0"/>
        <v>#NAME?</v>
      </c>
      <c r="E54" s="7" t="e">
        <f t="shared" si="3"/>
        <v>#NAME?</v>
      </c>
      <c r="F54" s="6" t="e">
        <f t="shared" si="5"/>
        <v>#NAME?</v>
      </c>
      <c r="G54" s="6" t="e">
        <f t="shared" si="6"/>
        <v>#NAME?</v>
      </c>
      <c r="H54" s="1" t="e">
        <f>IF(AND(MONTH(DATEVALUE([0]!MoisPrêt1&amp;"1"))=G54,[0]!AnneePrêt1=F54),[0]!MontantPrêt1,0)+IF(AND(MONTH(DATEVALUE([0]!MoisPrêt2&amp;"1"))=G54,[0]!AnneePrêt2=F54),[0]!MontantPrêt2,0)+IF(AND(MONTH(DATEVALUE(MoisPrêt3&amp;"1"))=G54,AnnéePrêt3=F54),MontantPrêt3,0)</f>
        <v>#NAME?</v>
      </c>
      <c r="I54" s="6" t="s">
        <v>25</v>
      </c>
      <c r="J54" s="6" t="s">
        <v>17</v>
      </c>
      <c r="K54" s="6" t="s">
        <v>16</v>
      </c>
    </row>
    <row r="55" spans="1:14">
      <c r="A55" s="5" t="e">
        <f t="shared" si="4"/>
        <v>#NAME?</v>
      </c>
      <c r="B55" s="7" t="e">
        <f>SUMIFS(LCapitalPrêt3,LMoisPrêt3,A55)+SUMIFS(LCapitalPrêt1,LMoisPrêt1,'Prêt Récap'!A55)+SUMIFS(LCapitalPrêt2,LMoisPrêt2,'Prêt Récap'!A55)</f>
        <v>#NAME?</v>
      </c>
      <c r="C55" s="7" t="e">
        <f>SUMIFS(LIntérêtsprêt3,LMoisPrêt3,$A55)+SUMIFS(LIntérêtsPrêt1,LMoisPrêt1,'Prêt Récap'!$A55)+SUMIFS(LIntérêtsPrêt2,LMoisPrêt2,'Prêt Récap'!$A55)</f>
        <v>#NAME?</v>
      </c>
      <c r="D55" s="7" t="e">
        <f t="shared" si="0"/>
        <v>#NAME?</v>
      </c>
      <c r="E55" s="7" t="e">
        <f t="shared" si="3"/>
        <v>#NAME?</v>
      </c>
      <c r="F55" s="6" t="e">
        <f t="shared" si="5"/>
        <v>#NAME?</v>
      </c>
      <c r="G55" s="6" t="e">
        <f t="shared" si="6"/>
        <v>#NAME?</v>
      </c>
      <c r="H55" s="1" t="e">
        <f>IF(AND(MONTH(DATEVALUE([0]!MoisPrêt1&amp;"1"))=G55,[0]!AnneePrêt1=F55),[0]!MontantPrêt1,0)+IF(AND(MONTH(DATEVALUE([0]!MoisPrêt2&amp;"1"))=G55,[0]!AnneePrêt2=F55),[0]!MontantPrêt2,0)+IF(AND(MONTH(DATEVALUE(MoisPrêt3&amp;"1"))=G55,AnnéePrêt3=F55),MontantPrêt3,0)</f>
        <v>#NAME?</v>
      </c>
      <c r="I55" s="6" t="s">
        <v>25</v>
      </c>
      <c r="J55" s="6" t="s">
        <v>17</v>
      </c>
      <c r="K55" s="6" t="s">
        <v>16</v>
      </c>
    </row>
    <row r="56" spans="1:14">
      <c r="A56" s="5" t="e">
        <f t="shared" si="4"/>
        <v>#NAME?</v>
      </c>
      <c r="B56" s="7" t="e">
        <f>SUMIFS(LCapitalPrêt3,LMoisPrêt3,A56)+SUMIFS(LCapitalPrêt1,LMoisPrêt1,'Prêt Récap'!A56)+SUMIFS(LCapitalPrêt2,LMoisPrêt2,'Prêt Récap'!A56)</f>
        <v>#NAME?</v>
      </c>
      <c r="C56" s="7" t="e">
        <f>SUMIFS(LIntérêtsprêt3,LMoisPrêt3,$A56)+SUMIFS(LIntérêtsPrêt1,LMoisPrêt1,'Prêt Récap'!$A56)+SUMIFS(LIntérêtsPrêt2,LMoisPrêt2,'Prêt Récap'!$A56)</f>
        <v>#NAME?</v>
      </c>
      <c r="D56" s="7" t="e">
        <f t="shared" si="0"/>
        <v>#NAME?</v>
      </c>
      <c r="E56" s="7" t="e">
        <f t="shared" si="3"/>
        <v>#NAME?</v>
      </c>
      <c r="F56" s="6" t="e">
        <f t="shared" si="5"/>
        <v>#NAME?</v>
      </c>
      <c r="G56" s="6" t="e">
        <f t="shared" si="6"/>
        <v>#NAME?</v>
      </c>
      <c r="H56" s="1" t="e">
        <f>IF(AND(MONTH(DATEVALUE([0]!MoisPrêt1&amp;"1"))=G56,[0]!AnneePrêt1=F56),[0]!MontantPrêt1,0)+IF(AND(MONTH(DATEVALUE([0]!MoisPrêt2&amp;"1"))=G56,[0]!AnneePrêt2=F56),[0]!MontantPrêt2,0)+IF(AND(MONTH(DATEVALUE(MoisPrêt3&amp;"1"))=G56,AnnéePrêt3=F56),MontantPrêt3,0)</f>
        <v>#NAME?</v>
      </c>
      <c r="I56" s="6" t="s">
        <v>25</v>
      </c>
      <c r="J56" s="6" t="s">
        <v>17</v>
      </c>
      <c r="K56" s="6" t="s">
        <v>16</v>
      </c>
    </row>
    <row r="57" spans="1:14">
      <c r="A57" s="5" t="e">
        <f t="shared" si="4"/>
        <v>#NAME?</v>
      </c>
      <c r="B57" s="7" t="e">
        <f>SUMIFS(LCapitalPrêt3,LMoisPrêt3,A57)+SUMIFS(LCapitalPrêt1,LMoisPrêt1,'Prêt Récap'!A57)+SUMIFS(LCapitalPrêt2,LMoisPrêt2,'Prêt Récap'!A57)</f>
        <v>#NAME?</v>
      </c>
      <c r="C57" s="7" t="e">
        <f>SUMIFS(LIntérêtsprêt3,LMoisPrêt3,$A57)+SUMIFS(LIntérêtsPrêt1,LMoisPrêt1,'Prêt Récap'!$A57)+SUMIFS(LIntérêtsPrêt2,LMoisPrêt2,'Prêt Récap'!$A57)</f>
        <v>#NAME?</v>
      </c>
      <c r="D57" s="7" t="e">
        <f t="shared" si="0"/>
        <v>#NAME?</v>
      </c>
      <c r="E57" s="7" t="e">
        <f t="shared" si="3"/>
        <v>#NAME?</v>
      </c>
      <c r="F57" s="6" t="e">
        <f t="shared" si="5"/>
        <v>#NAME?</v>
      </c>
      <c r="G57" s="6" t="e">
        <f t="shared" si="6"/>
        <v>#NAME?</v>
      </c>
      <c r="H57" s="1" t="e">
        <f>IF(AND(MONTH(DATEVALUE([0]!MoisPrêt1&amp;"1"))=G57,[0]!AnneePrêt1=F57),[0]!MontantPrêt1,0)+IF(AND(MONTH(DATEVALUE([0]!MoisPrêt2&amp;"1"))=G57,[0]!AnneePrêt2=F57),[0]!MontantPrêt2,0)+IF(AND(MONTH(DATEVALUE(MoisPrêt3&amp;"1"))=G57,AnnéePrêt3=F57),MontantPrêt3,0)</f>
        <v>#NAME?</v>
      </c>
      <c r="I57" s="6" t="s">
        <v>25</v>
      </c>
      <c r="J57" s="6" t="s">
        <v>17</v>
      </c>
      <c r="K57" s="6" t="s">
        <v>16</v>
      </c>
    </row>
    <row r="58" spans="1:14">
      <c r="A58" s="5" t="e">
        <f t="shared" si="4"/>
        <v>#NAME?</v>
      </c>
      <c r="B58" s="7" t="e">
        <f>SUMIFS(LCapitalPrêt3,LMoisPrêt3,A58)+SUMIFS(LCapitalPrêt1,LMoisPrêt1,'Prêt Récap'!A58)+SUMIFS(LCapitalPrêt2,LMoisPrêt2,'Prêt Récap'!A58)</f>
        <v>#NAME?</v>
      </c>
      <c r="C58" s="7" t="e">
        <f>SUMIFS(LIntérêtsprêt3,LMoisPrêt3,$A58)+SUMIFS(LIntérêtsPrêt1,LMoisPrêt1,'Prêt Récap'!$A58)+SUMIFS(LIntérêtsPrêt2,LMoisPrêt2,'Prêt Récap'!$A58)</f>
        <v>#NAME?</v>
      </c>
      <c r="D58" s="7" t="e">
        <f t="shared" si="0"/>
        <v>#NAME?</v>
      </c>
      <c r="E58" s="7" t="e">
        <f t="shared" si="3"/>
        <v>#NAME?</v>
      </c>
      <c r="F58" s="6" t="e">
        <f t="shared" si="5"/>
        <v>#NAME?</v>
      </c>
      <c r="G58" s="6" t="e">
        <f t="shared" si="6"/>
        <v>#NAME?</v>
      </c>
      <c r="H58" s="1" t="e">
        <f>IF(AND(MONTH(DATEVALUE([0]!MoisPrêt1&amp;"1"))=G58,[0]!AnneePrêt1=F58),[0]!MontantPrêt1,0)+IF(AND(MONTH(DATEVALUE([0]!MoisPrêt2&amp;"1"))=G58,[0]!AnneePrêt2=F58),[0]!MontantPrêt2,0)+IF(AND(MONTH(DATEVALUE(MoisPrêt3&amp;"1"))=G58,AnnéePrêt3=F58),MontantPrêt3,0)</f>
        <v>#NAME?</v>
      </c>
      <c r="I58" s="6" t="s">
        <v>25</v>
      </c>
      <c r="J58" s="6" t="s">
        <v>17</v>
      </c>
      <c r="K58" s="6" t="s">
        <v>16</v>
      </c>
    </row>
    <row r="59" spans="1:14">
      <c r="A59" s="5" t="e">
        <f t="shared" si="4"/>
        <v>#NAME?</v>
      </c>
      <c r="B59" s="7" t="e">
        <f>SUMIFS(LCapitalPrêt3,LMoisPrêt3,A59)+SUMIFS(LCapitalPrêt1,LMoisPrêt1,'Prêt Récap'!A59)+SUMIFS(LCapitalPrêt2,LMoisPrêt2,'Prêt Récap'!A59)</f>
        <v>#NAME?</v>
      </c>
      <c r="C59" s="7" t="e">
        <f>SUMIFS(LIntérêtsprêt3,LMoisPrêt3,$A59)+SUMIFS(LIntérêtsPrêt1,LMoisPrêt1,'Prêt Récap'!$A59)+SUMIFS(LIntérêtsPrêt2,LMoisPrêt2,'Prêt Récap'!$A59)</f>
        <v>#NAME?</v>
      </c>
      <c r="D59" s="7" t="e">
        <f t="shared" si="0"/>
        <v>#NAME?</v>
      </c>
      <c r="E59" s="7" t="e">
        <f t="shared" si="3"/>
        <v>#NAME?</v>
      </c>
      <c r="F59" s="6" t="e">
        <f t="shared" si="5"/>
        <v>#NAME?</v>
      </c>
      <c r="G59" s="6" t="e">
        <f t="shared" si="6"/>
        <v>#NAME?</v>
      </c>
      <c r="H59" s="1" t="e">
        <f>IF(AND(MONTH(DATEVALUE([0]!MoisPrêt1&amp;"1"))=G59,[0]!AnneePrêt1=F59),[0]!MontantPrêt1,0)+IF(AND(MONTH(DATEVALUE([0]!MoisPrêt2&amp;"1"))=G59,[0]!AnneePrêt2=F59),[0]!MontantPrêt2,0)+IF(AND(MONTH(DATEVALUE(MoisPrêt3&amp;"1"))=G59,AnnéePrêt3=F59),MontantPrêt3,0)</f>
        <v>#NAME?</v>
      </c>
      <c r="I59" s="6" t="s">
        <v>25</v>
      </c>
      <c r="J59" s="6" t="s">
        <v>17</v>
      </c>
      <c r="K59" s="6" t="s">
        <v>16</v>
      </c>
    </row>
    <row r="60" spans="1:14">
      <c r="A60" s="5" t="e">
        <f t="shared" si="4"/>
        <v>#NAME?</v>
      </c>
      <c r="B60" s="7" t="e">
        <f>SUMIFS(LCapitalPrêt3,LMoisPrêt3,A60)+SUMIFS(LCapitalPrêt1,LMoisPrêt1,'Prêt Récap'!A60)+SUMIFS(LCapitalPrêt2,LMoisPrêt2,'Prêt Récap'!A60)</f>
        <v>#NAME?</v>
      </c>
      <c r="C60" s="7" t="e">
        <f>SUMIFS(LIntérêtsprêt3,LMoisPrêt3,$A60)+SUMIFS(LIntérêtsPrêt1,LMoisPrêt1,'Prêt Récap'!$A60)+SUMIFS(LIntérêtsPrêt2,LMoisPrêt2,'Prêt Récap'!$A60)</f>
        <v>#NAME?</v>
      </c>
      <c r="D60" s="7" t="e">
        <f t="shared" si="0"/>
        <v>#NAME?</v>
      </c>
      <c r="E60" s="7" t="e">
        <f t="shared" si="3"/>
        <v>#NAME?</v>
      </c>
      <c r="F60" s="6" t="e">
        <f t="shared" si="5"/>
        <v>#NAME?</v>
      </c>
      <c r="G60" s="6" t="e">
        <f t="shared" si="6"/>
        <v>#NAME?</v>
      </c>
      <c r="H60" s="1" t="e">
        <f>IF(AND(MONTH(DATEVALUE([0]!MoisPrêt1&amp;"1"))=G60,[0]!AnneePrêt1=F60),[0]!MontantPrêt1,0)+IF(AND(MONTH(DATEVALUE([0]!MoisPrêt2&amp;"1"))=G60,[0]!AnneePrêt2=F60),[0]!MontantPrêt2,0)+IF(AND(MONTH(DATEVALUE(MoisPrêt3&amp;"1"))=G60,AnnéePrêt3=F60),MontantPrêt3,0)</f>
        <v>#NAME?</v>
      </c>
      <c r="I60" s="6" t="s">
        <v>25</v>
      </c>
      <c r="J60" s="6" t="s">
        <v>17</v>
      </c>
      <c r="K60" s="6" t="s">
        <v>16</v>
      </c>
    </row>
    <row r="61" spans="1:14">
      <c r="A61" s="5" t="e">
        <f t="shared" si="4"/>
        <v>#NAME?</v>
      </c>
      <c r="B61" s="7" t="e">
        <f>SUMIFS(LCapitalPrêt3,LMoisPrêt3,A61)+SUMIFS(LCapitalPrêt1,LMoisPrêt1,'Prêt Récap'!A61)+SUMIFS(LCapitalPrêt2,LMoisPrêt2,'Prêt Récap'!A61)</f>
        <v>#NAME?</v>
      </c>
      <c r="C61" s="7" t="e">
        <f>SUMIFS(LIntérêtsprêt3,LMoisPrêt3,$A61)+SUMIFS(LIntérêtsPrêt1,LMoisPrêt1,'Prêt Récap'!$A61)+SUMIFS(LIntérêtsPrêt2,LMoisPrêt2,'Prêt Récap'!$A61)</f>
        <v>#NAME?</v>
      </c>
      <c r="D61" s="7" t="e">
        <f t="shared" si="0"/>
        <v>#NAME?</v>
      </c>
      <c r="E61" s="7" t="e">
        <f t="shared" si="3"/>
        <v>#NAME?</v>
      </c>
      <c r="F61" s="6" t="e">
        <f t="shared" si="5"/>
        <v>#NAME?</v>
      </c>
      <c r="G61" s="6" t="e">
        <f t="shared" si="6"/>
        <v>#NAME?</v>
      </c>
      <c r="H61" s="1" t="e">
        <f>IF(AND(MONTH(DATEVALUE([0]!MoisPrêt1&amp;"1"))=G61,[0]!AnneePrêt1=F61),[0]!MontantPrêt1,0)+IF(AND(MONTH(DATEVALUE([0]!MoisPrêt2&amp;"1"))=G61,[0]!AnneePrêt2=F61),[0]!MontantPrêt2,0)+IF(AND(MONTH(DATEVALUE(MoisPrêt3&amp;"1"))=G61,AnnéePrêt3=F61),MontantPrêt3,0)</f>
        <v>#NAME?</v>
      </c>
      <c r="I61" s="6" t="s">
        <v>25</v>
      </c>
      <c r="J61" s="6" t="s">
        <v>17</v>
      </c>
      <c r="K61" s="6" t="s">
        <v>16</v>
      </c>
    </row>
    <row r="62" spans="1:14">
      <c r="A62" s="5" t="e">
        <f t="shared" si="4"/>
        <v>#NAME?</v>
      </c>
      <c r="B62" s="7" t="e">
        <f>SUMIFS(LCapitalPrêt3,LMoisPrêt3,A62)+SUMIFS(LCapitalPrêt1,LMoisPrêt1,'Prêt Récap'!A62)+SUMIFS(LCapitalPrêt2,LMoisPrêt2,'Prêt Récap'!A62)</f>
        <v>#NAME?</v>
      </c>
      <c r="C62" s="7" t="e">
        <f>SUMIFS(LIntérêtsprêt3,LMoisPrêt3,$A62)+SUMIFS(LIntérêtsPrêt1,LMoisPrêt1,'Prêt Récap'!$A62)+SUMIFS(LIntérêtsPrêt2,LMoisPrêt2,'Prêt Récap'!$A62)</f>
        <v>#NAME?</v>
      </c>
      <c r="D62" s="7" t="e">
        <f t="shared" si="0"/>
        <v>#NAME?</v>
      </c>
      <c r="E62" s="7" t="e">
        <f t="shared" si="3"/>
        <v>#NAME?</v>
      </c>
      <c r="F62" s="6" t="e">
        <f t="shared" si="5"/>
        <v>#NAME?</v>
      </c>
      <c r="G62" s="6" t="e">
        <f t="shared" si="6"/>
        <v>#NAME?</v>
      </c>
      <c r="H62" s="1" t="e">
        <f>IF(AND(MONTH(DATEVALUE([0]!MoisPrêt1&amp;"1"))=G62,[0]!AnneePrêt1=F62),[0]!MontantPrêt1,0)+IF(AND(MONTH(DATEVALUE([0]!MoisPrêt2&amp;"1"))=G62,[0]!AnneePrêt2=F62),[0]!MontantPrêt2,0)+IF(AND(MONTH(DATEVALUE(MoisPrêt3&amp;"1"))=G62,AnnéePrêt3=F62),MontantPrêt3,0)</f>
        <v>#NAME?</v>
      </c>
      <c r="I62" s="6" t="s">
        <v>25</v>
      </c>
      <c r="J62" s="6" t="s">
        <v>17</v>
      </c>
      <c r="K62" s="6" t="s">
        <v>16</v>
      </c>
    </row>
    <row r="63" spans="1:14">
      <c r="A63" s="5" t="e">
        <f t="shared" si="4"/>
        <v>#NAME?</v>
      </c>
      <c r="B63" s="7" t="e">
        <f>SUMIFS(LCapitalPrêt3,LMoisPrêt3,A63)+SUMIFS(LCapitalPrêt1,LMoisPrêt1,'Prêt Récap'!A63)+SUMIFS(LCapitalPrêt2,LMoisPrêt2,'Prêt Récap'!A63)</f>
        <v>#NAME?</v>
      </c>
      <c r="C63" s="7" t="e">
        <f>SUMIFS(LIntérêtsprêt3,LMoisPrêt3,$A63)+SUMIFS(LIntérêtsPrêt1,LMoisPrêt1,'Prêt Récap'!$A63)+SUMIFS(LIntérêtsPrêt2,LMoisPrêt2,'Prêt Récap'!$A63)</f>
        <v>#NAME?</v>
      </c>
      <c r="D63" s="7" t="e">
        <f t="shared" si="0"/>
        <v>#NAME?</v>
      </c>
      <c r="E63" s="7" t="e">
        <f t="shared" si="3"/>
        <v>#NAME?</v>
      </c>
      <c r="F63" s="6" t="e">
        <f t="shared" si="5"/>
        <v>#NAME?</v>
      </c>
      <c r="G63" s="6" t="e">
        <f t="shared" si="6"/>
        <v>#NAME?</v>
      </c>
      <c r="H63" s="1" t="e">
        <f>IF(AND(MONTH(DATEVALUE([0]!MoisPrêt1&amp;"1"))=G63,[0]!AnneePrêt1=F63),[0]!MontantPrêt1,0)+IF(AND(MONTH(DATEVALUE([0]!MoisPrêt2&amp;"1"))=G63,[0]!AnneePrêt2=F63),[0]!MontantPrêt2,0)+IF(AND(MONTH(DATEVALUE(MoisPrêt3&amp;"1"))=G63,AnnéePrêt3=F63),MontantPrêt3,0)</f>
        <v>#NAME?</v>
      </c>
      <c r="I63" s="6" t="s">
        <v>25</v>
      </c>
      <c r="J63" s="6" t="s">
        <v>17</v>
      </c>
      <c r="K63" s="6" t="s">
        <v>16</v>
      </c>
    </row>
    <row r="64" spans="1:14">
      <c r="A64" s="5" t="e">
        <f t="shared" si="4"/>
        <v>#NAME?</v>
      </c>
      <c r="B64" s="7" t="e">
        <f>SUMIFS(LCapitalPrêt3,LMoisPrêt3,A64)+SUMIFS(LCapitalPrêt1,LMoisPrêt1,'Prêt Récap'!A64)+SUMIFS(LCapitalPrêt2,LMoisPrêt2,'Prêt Récap'!A64)</f>
        <v>#NAME?</v>
      </c>
      <c r="C64" s="7" t="e">
        <f>SUMIFS(LIntérêtsprêt3,LMoisPrêt3,$A64)+SUMIFS(LIntérêtsPrêt1,LMoisPrêt1,'Prêt Récap'!$A64)+SUMIFS(LIntérêtsPrêt2,LMoisPrêt2,'Prêt Récap'!$A64)</f>
        <v>#NAME?</v>
      </c>
      <c r="D64" s="7" t="e">
        <f t="shared" si="0"/>
        <v>#NAME?</v>
      </c>
      <c r="E64" s="7" t="e">
        <f t="shared" si="3"/>
        <v>#NAME?</v>
      </c>
      <c r="F64" s="6" t="e">
        <f t="shared" si="5"/>
        <v>#NAME?</v>
      </c>
      <c r="G64" s="6" t="e">
        <f t="shared" si="6"/>
        <v>#NAME?</v>
      </c>
      <c r="H64" s="1" t="e">
        <f>IF(AND(MONTH(DATEVALUE([0]!MoisPrêt1&amp;"1"))=G64,[0]!AnneePrêt1=F64),[0]!MontantPrêt1,0)+IF(AND(MONTH(DATEVALUE([0]!MoisPrêt2&amp;"1"))=G64,[0]!AnneePrêt2=F64),[0]!MontantPrêt2,0)+IF(AND(MONTH(DATEVALUE(MoisPrêt3&amp;"1"))=G64,AnnéePrêt3=F64),MontantPrêt3,0)</f>
        <v>#NAME?</v>
      </c>
      <c r="I64" s="6" t="s">
        <v>25</v>
      </c>
      <c r="J64" s="6" t="s">
        <v>17</v>
      </c>
      <c r="K64" s="6" t="s">
        <v>16</v>
      </c>
    </row>
    <row r="65" spans="1:11">
      <c r="A65" s="5" t="e">
        <f t="shared" si="4"/>
        <v>#NAME?</v>
      </c>
      <c r="B65" s="7" t="e">
        <f>SUMIFS(LCapitalPrêt3,LMoisPrêt3,A65)+SUMIFS(LCapitalPrêt1,LMoisPrêt1,'Prêt Récap'!A65)+SUMIFS(LCapitalPrêt2,LMoisPrêt2,'Prêt Récap'!A65)</f>
        <v>#NAME?</v>
      </c>
      <c r="C65" s="7" t="e">
        <f>SUMIFS(LIntérêtsprêt3,LMoisPrêt3,$A65)+SUMIFS(LIntérêtsPrêt1,LMoisPrêt1,'Prêt Récap'!$A65)+SUMIFS(LIntérêtsPrêt2,LMoisPrêt2,'Prêt Récap'!$A65)</f>
        <v>#NAME?</v>
      </c>
      <c r="D65" s="7" t="e">
        <f t="shared" si="0"/>
        <v>#NAME?</v>
      </c>
      <c r="E65" s="7" t="e">
        <f t="shared" si="3"/>
        <v>#NAME?</v>
      </c>
      <c r="F65" s="6" t="e">
        <f t="shared" si="5"/>
        <v>#NAME?</v>
      </c>
      <c r="G65" s="6" t="e">
        <f t="shared" si="6"/>
        <v>#NAME?</v>
      </c>
      <c r="H65" s="1" t="e">
        <f>IF(AND(MONTH(DATEVALUE([0]!MoisPrêt1&amp;"1"))=G65,[0]!AnneePrêt1=F65),[0]!MontantPrêt1,0)+IF(AND(MONTH(DATEVALUE([0]!MoisPrêt2&amp;"1"))=G65,[0]!AnneePrêt2=F65),[0]!MontantPrêt2,0)+IF(AND(MONTH(DATEVALUE(MoisPrêt3&amp;"1"))=G65,AnnéePrêt3=F65),MontantPrêt3,0)</f>
        <v>#NAME?</v>
      </c>
      <c r="I65" s="6" t="s">
        <v>25</v>
      </c>
      <c r="J65" s="6" t="s">
        <v>17</v>
      </c>
      <c r="K65" s="6" t="s">
        <v>16</v>
      </c>
    </row>
    <row r="66" spans="1:11">
      <c r="A66" s="5" t="e">
        <f t="shared" si="4"/>
        <v>#NAME?</v>
      </c>
      <c r="B66" s="7" t="e">
        <f>SUMIFS(LCapitalPrêt3,LMoisPrêt3,A66)+SUMIFS(LCapitalPrêt1,LMoisPrêt1,'Prêt Récap'!A66)+SUMIFS(LCapitalPrêt2,LMoisPrêt2,'Prêt Récap'!A66)</f>
        <v>#NAME?</v>
      </c>
      <c r="C66" s="7" t="e">
        <f>SUMIFS(LIntérêtsprêt3,LMoisPrêt3,$A66)+SUMIFS(LIntérêtsPrêt1,LMoisPrêt1,'Prêt Récap'!$A66)+SUMIFS(LIntérêtsPrêt2,LMoisPrêt2,'Prêt Récap'!$A66)</f>
        <v>#NAME?</v>
      </c>
      <c r="D66" s="7" t="e">
        <f t="shared" ref="D66:D129" si="7">SUMIFS(LAssurancePrêt3,LMoisPrêt3,$A66)+SUMIFS(LAssurancePrêt1,LMoisPrêt1,$A66)+SUMIFS(LAssurancePrêt2,LMoisPrêt2,$A66)</f>
        <v>#NAME?</v>
      </c>
      <c r="E66" s="7" t="e">
        <f t="shared" si="3"/>
        <v>#NAME?</v>
      </c>
      <c r="F66" s="6" t="e">
        <f t="shared" ref="F66" si="8">YEAR(A66:A264)</f>
        <v>#NAME?</v>
      </c>
      <c r="G66" s="6" t="e">
        <f t="shared" si="6"/>
        <v>#NAME?</v>
      </c>
      <c r="H66" s="1" t="e">
        <f>IF(AND(MONTH(DATEVALUE([0]!MoisPrêt1&amp;"1"))=G66,[0]!AnneePrêt1=F66),[0]!MontantPrêt1,0)+IF(AND(MONTH(DATEVALUE([0]!MoisPrêt2&amp;"1"))=G66,[0]!AnneePrêt2=F66),[0]!MontantPrêt2,0)+IF(AND(MONTH(DATEVALUE(MoisPrêt3&amp;"1"))=G66,AnnéePrêt3=F66),MontantPrêt3,0)</f>
        <v>#NAME?</v>
      </c>
      <c r="I66" s="6" t="s">
        <v>25</v>
      </c>
      <c r="J66" s="6" t="s">
        <v>17</v>
      </c>
      <c r="K66" s="6" t="s">
        <v>16</v>
      </c>
    </row>
    <row r="67" spans="1:11">
      <c r="A67" s="5" t="e">
        <f t="shared" si="4"/>
        <v>#NAME?</v>
      </c>
      <c r="B67" s="7" t="e">
        <f>SUMIFS(LCapitalPrêt3,LMoisPrêt3,A67)+SUMIFS(LCapitalPrêt1,LMoisPrêt1,'Prêt Récap'!A67)+SUMIFS(LCapitalPrêt2,LMoisPrêt2,'Prêt Récap'!A67)</f>
        <v>#NAME?</v>
      </c>
      <c r="C67" s="7" t="e">
        <f>SUMIFS(LIntérêtsprêt3,LMoisPrêt3,$A67)+SUMIFS(LIntérêtsPrêt1,LMoisPrêt1,'Prêt Récap'!$A67)+SUMIFS(LIntérêtsPrêt2,LMoisPrêt2,'Prêt Récap'!$A67)</f>
        <v>#NAME?</v>
      </c>
      <c r="D67" s="7" t="e">
        <f t="shared" si="7"/>
        <v>#NAME?</v>
      </c>
      <c r="E67" s="7" t="e">
        <f t="shared" ref="E67:E130" si="9">C67+D67</f>
        <v>#NAME?</v>
      </c>
      <c r="F67" s="6" t="e">
        <f t="shared" ref="F67:F130" si="10">YEAR(A67:A265)</f>
        <v>#NAME?</v>
      </c>
      <c r="G67" s="6" t="e">
        <f t="shared" ref="G67:G130" si="11">MONTH(A67)</f>
        <v>#NAME?</v>
      </c>
      <c r="H67" s="1" t="e">
        <f>IF(AND(MONTH(DATEVALUE([0]!MoisPrêt1&amp;"1"))=G67,[0]!AnneePrêt1=F67),[0]!MontantPrêt1,0)+IF(AND(MONTH(DATEVALUE([0]!MoisPrêt2&amp;"1"))=G67,[0]!AnneePrêt2=F67),[0]!MontantPrêt2,0)+IF(AND(MONTH(DATEVALUE(MoisPrêt3&amp;"1"))=G67,AnnéePrêt3=F67),MontantPrêt3,0)</f>
        <v>#NAME?</v>
      </c>
      <c r="I67" s="6" t="s">
        <v>25</v>
      </c>
      <c r="J67" s="6" t="s">
        <v>17</v>
      </c>
      <c r="K67" s="6" t="s">
        <v>16</v>
      </c>
    </row>
    <row r="68" spans="1:11">
      <c r="A68" s="5" t="e">
        <f t="shared" si="4"/>
        <v>#NAME?</v>
      </c>
      <c r="B68" s="7" t="e">
        <f>SUMIFS(LCapitalPrêt3,LMoisPrêt3,A68)+SUMIFS(LCapitalPrêt1,LMoisPrêt1,'Prêt Récap'!A68)+SUMIFS(LCapitalPrêt2,LMoisPrêt2,'Prêt Récap'!A68)</f>
        <v>#NAME?</v>
      </c>
      <c r="C68" s="7" t="e">
        <f>SUMIFS(LIntérêtsprêt3,LMoisPrêt3,$A68)+SUMIFS(LIntérêtsPrêt1,LMoisPrêt1,'Prêt Récap'!$A68)+SUMIFS(LIntérêtsPrêt2,LMoisPrêt2,'Prêt Récap'!$A68)</f>
        <v>#NAME?</v>
      </c>
      <c r="D68" s="7" t="e">
        <f t="shared" si="7"/>
        <v>#NAME?</v>
      </c>
      <c r="E68" s="7" t="e">
        <f t="shared" si="9"/>
        <v>#NAME?</v>
      </c>
      <c r="F68" s="6" t="e">
        <f t="shared" si="10"/>
        <v>#NAME?</v>
      </c>
      <c r="G68" s="6" t="e">
        <f t="shared" si="11"/>
        <v>#NAME?</v>
      </c>
      <c r="H68" s="1" t="e">
        <f>IF(AND(MONTH(DATEVALUE([0]!MoisPrêt1&amp;"1"))=G68,[0]!AnneePrêt1=F68),[0]!MontantPrêt1,0)+IF(AND(MONTH(DATEVALUE([0]!MoisPrêt2&amp;"1"))=G68,[0]!AnneePrêt2=F68),[0]!MontantPrêt2,0)+IF(AND(MONTH(DATEVALUE(MoisPrêt3&amp;"1"))=G68,AnnéePrêt3=F68),MontantPrêt3,0)</f>
        <v>#NAME?</v>
      </c>
      <c r="I68" s="6" t="s">
        <v>25</v>
      </c>
      <c r="J68" s="6" t="s">
        <v>17</v>
      </c>
      <c r="K68" s="6" t="s">
        <v>16</v>
      </c>
    </row>
    <row r="69" spans="1:11">
      <c r="A69" s="5" t="e">
        <f t="shared" ref="A69:A132" si="12">DATE(YEAR(A68),MONTH(A68)+1,1)</f>
        <v>#NAME?</v>
      </c>
      <c r="B69" s="7" t="e">
        <f>SUMIFS(LCapitalPrêt3,LMoisPrêt3,A69)+SUMIFS(LCapitalPrêt1,LMoisPrêt1,'Prêt Récap'!A69)+SUMIFS(LCapitalPrêt2,LMoisPrêt2,'Prêt Récap'!A69)</f>
        <v>#NAME?</v>
      </c>
      <c r="C69" s="7" t="e">
        <f>SUMIFS(LIntérêtsprêt3,LMoisPrêt3,$A69)+SUMIFS(LIntérêtsPrêt1,LMoisPrêt1,'Prêt Récap'!$A69)+SUMIFS(LIntérêtsPrêt2,LMoisPrêt2,'Prêt Récap'!$A69)</f>
        <v>#NAME?</v>
      </c>
      <c r="D69" s="7" t="e">
        <f t="shared" si="7"/>
        <v>#NAME?</v>
      </c>
      <c r="E69" s="7" t="e">
        <f t="shared" si="9"/>
        <v>#NAME?</v>
      </c>
      <c r="F69" s="6" t="e">
        <f t="shared" si="10"/>
        <v>#NAME?</v>
      </c>
      <c r="G69" s="6" t="e">
        <f t="shared" si="11"/>
        <v>#NAME?</v>
      </c>
      <c r="H69" s="1" t="e">
        <f>IF(AND(MONTH(DATEVALUE([0]!MoisPrêt1&amp;"1"))=G69,[0]!AnneePrêt1=F69),[0]!MontantPrêt1,0)+IF(AND(MONTH(DATEVALUE([0]!MoisPrêt2&amp;"1"))=G69,[0]!AnneePrêt2=F69),[0]!MontantPrêt2,0)+IF(AND(MONTH(DATEVALUE(MoisPrêt3&amp;"1"))=G69,AnnéePrêt3=F69),MontantPrêt3,0)</f>
        <v>#NAME?</v>
      </c>
      <c r="I69" s="6" t="s">
        <v>25</v>
      </c>
      <c r="J69" s="6" t="s">
        <v>17</v>
      </c>
      <c r="K69" s="6" t="s">
        <v>16</v>
      </c>
    </row>
    <row r="70" spans="1:11">
      <c r="A70" s="5" t="e">
        <f t="shared" si="12"/>
        <v>#NAME?</v>
      </c>
      <c r="B70" s="7" t="e">
        <f>SUMIFS(LCapitalPrêt3,LMoisPrêt3,A70)+SUMIFS(LCapitalPrêt1,LMoisPrêt1,'Prêt Récap'!A70)+SUMIFS(LCapitalPrêt2,LMoisPrêt2,'Prêt Récap'!A70)</f>
        <v>#NAME?</v>
      </c>
      <c r="C70" s="7" t="e">
        <f>SUMIFS(LIntérêtsprêt3,LMoisPrêt3,$A70)+SUMIFS(LIntérêtsPrêt1,LMoisPrêt1,'Prêt Récap'!$A70)+SUMIFS(LIntérêtsPrêt2,LMoisPrêt2,'Prêt Récap'!$A70)</f>
        <v>#NAME?</v>
      </c>
      <c r="D70" s="7" t="e">
        <f t="shared" si="7"/>
        <v>#NAME?</v>
      </c>
      <c r="E70" s="7" t="e">
        <f t="shared" si="9"/>
        <v>#NAME?</v>
      </c>
      <c r="F70" s="6" t="e">
        <f t="shared" si="10"/>
        <v>#NAME?</v>
      </c>
      <c r="G70" s="6" t="e">
        <f t="shared" si="11"/>
        <v>#NAME?</v>
      </c>
      <c r="H70" s="1" t="e">
        <f>IF(AND(MONTH(DATEVALUE([0]!MoisPrêt1&amp;"1"))=G70,[0]!AnneePrêt1=F70),[0]!MontantPrêt1,0)+IF(AND(MONTH(DATEVALUE([0]!MoisPrêt2&amp;"1"))=G70,[0]!AnneePrêt2=F70),[0]!MontantPrêt2,0)+IF(AND(MONTH(DATEVALUE(MoisPrêt3&amp;"1"))=G70,AnnéePrêt3=F70),MontantPrêt3,0)</f>
        <v>#NAME?</v>
      </c>
      <c r="I70" s="6" t="s">
        <v>25</v>
      </c>
      <c r="J70" s="6" t="s">
        <v>17</v>
      </c>
      <c r="K70" s="6" t="s">
        <v>16</v>
      </c>
    </row>
    <row r="71" spans="1:11">
      <c r="A71" s="5" t="e">
        <f t="shared" si="12"/>
        <v>#NAME?</v>
      </c>
      <c r="B71" s="7" t="e">
        <f>SUMIFS(LCapitalPrêt3,LMoisPrêt3,A71)+SUMIFS(LCapitalPrêt1,LMoisPrêt1,'Prêt Récap'!A71)+SUMIFS(LCapitalPrêt2,LMoisPrêt2,'Prêt Récap'!A71)</f>
        <v>#NAME?</v>
      </c>
      <c r="C71" s="7" t="e">
        <f>SUMIFS(LIntérêtsprêt3,LMoisPrêt3,$A71)+SUMIFS(LIntérêtsPrêt1,LMoisPrêt1,'Prêt Récap'!$A71)+SUMIFS(LIntérêtsPrêt2,LMoisPrêt2,'Prêt Récap'!$A71)</f>
        <v>#NAME?</v>
      </c>
      <c r="D71" s="7" t="e">
        <f t="shared" si="7"/>
        <v>#NAME?</v>
      </c>
      <c r="E71" s="7" t="e">
        <f t="shared" si="9"/>
        <v>#NAME?</v>
      </c>
      <c r="F71" s="6" t="e">
        <f t="shared" si="10"/>
        <v>#NAME?</v>
      </c>
      <c r="G71" s="6" t="e">
        <f t="shared" si="11"/>
        <v>#NAME?</v>
      </c>
      <c r="H71" s="1" t="e">
        <f>IF(AND(MONTH(DATEVALUE([0]!MoisPrêt1&amp;"1"))=G71,[0]!AnneePrêt1=F71),[0]!MontantPrêt1,0)+IF(AND(MONTH(DATEVALUE([0]!MoisPrêt2&amp;"1"))=G71,[0]!AnneePrêt2=F71),[0]!MontantPrêt2,0)+IF(AND(MONTH(DATEVALUE(MoisPrêt3&amp;"1"))=G71,AnnéePrêt3=F71),MontantPrêt3,0)</f>
        <v>#NAME?</v>
      </c>
      <c r="I71" s="6" t="s">
        <v>25</v>
      </c>
      <c r="J71" s="6" t="s">
        <v>17</v>
      </c>
      <c r="K71" s="6" t="s">
        <v>16</v>
      </c>
    </row>
    <row r="72" spans="1:11">
      <c r="A72" s="5" t="e">
        <f t="shared" si="12"/>
        <v>#NAME?</v>
      </c>
      <c r="B72" s="7" t="e">
        <f>SUMIFS(LCapitalPrêt3,LMoisPrêt3,A72)+SUMIFS(LCapitalPrêt1,LMoisPrêt1,'Prêt Récap'!A72)+SUMIFS(LCapitalPrêt2,LMoisPrêt2,'Prêt Récap'!A72)</f>
        <v>#NAME?</v>
      </c>
      <c r="C72" s="7" t="e">
        <f>SUMIFS(LIntérêtsprêt3,LMoisPrêt3,$A72)+SUMIFS(LIntérêtsPrêt1,LMoisPrêt1,'Prêt Récap'!$A72)+SUMIFS(LIntérêtsPrêt2,LMoisPrêt2,'Prêt Récap'!$A72)</f>
        <v>#NAME?</v>
      </c>
      <c r="D72" s="7" t="e">
        <f t="shared" si="7"/>
        <v>#NAME?</v>
      </c>
      <c r="E72" s="7" t="e">
        <f t="shared" si="9"/>
        <v>#NAME?</v>
      </c>
      <c r="F72" s="6" t="e">
        <f t="shared" si="10"/>
        <v>#NAME?</v>
      </c>
      <c r="G72" s="6" t="e">
        <f t="shared" si="11"/>
        <v>#NAME?</v>
      </c>
      <c r="H72" s="1" t="e">
        <f>IF(AND(MONTH(DATEVALUE([0]!MoisPrêt1&amp;"1"))=G72,[0]!AnneePrêt1=F72),[0]!MontantPrêt1,0)+IF(AND(MONTH(DATEVALUE([0]!MoisPrêt2&amp;"1"))=G72,[0]!AnneePrêt2=F72),[0]!MontantPrêt2,0)+IF(AND(MONTH(DATEVALUE(MoisPrêt3&amp;"1"))=G72,AnnéePrêt3=F72),MontantPrêt3,0)</f>
        <v>#NAME?</v>
      </c>
      <c r="I72" s="6" t="s">
        <v>25</v>
      </c>
      <c r="J72" s="6" t="s">
        <v>17</v>
      </c>
      <c r="K72" s="6" t="s">
        <v>16</v>
      </c>
    </row>
    <row r="73" spans="1:11">
      <c r="A73" s="5" t="e">
        <f t="shared" si="12"/>
        <v>#NAME?</v>
      </c>
      <c r="B73" s="7" t="e">
        <f>SUMIFS(LCapitalPrêt3,LMoisPrêt3,A73)+SUMIFS(LCapitalPrêt1,LMoisPrêt1,'Prêt Récap'!A73)+SUMIFS(LCapitalPrêt2,LMoisPrêt2,'Prêt Récap'!A73)</f>
        <v>#NAME?</v>
      </c>
      <c r="C73" s="7" t="e">
        <f>SUMIFS(LIntérêtsprêt3,LMoisPrêt3,$A73)+SUMIFS(LIntérêtsPrêt1,LMoisPrêt1,'Prêt Récap'!$A73)+SUMIFS(LIntérêtsPrêt2,LMoisPrêt2,'Prêt Récap'!$A73)</f>
        <v>#NAME?</v>
      </c>
      <c r="D73" s="7" t="e">
        <f t="shared" si="7"/>
        <v>#NAME?</v>
      </c>
      <c r="E73" s="7" t="e">
        <f t="shared" si="9"/>
        <v>#NAME?</v>
      </c>
      <c r="F73" s="6" t="e">
        <f t="shared" si="10"/>
        <v>#NAME?</v>
      </c>
      <c r="G73" s="6" t="e">
        <f t="shared" si="11"/>
        <v>#NAME?</v>
      </c>
      <c r="H73" s="1" t="e">
        <f>IF(AND(MONTH(DATEVALUE([0]!MoisPrêt1&amp;"1"))=G73,[0]!AnneePrêt1=F73),[0]!MontantPrêt1,0)+IF(AND(MONTH(DATEVALUE([0]!MoisPrêt2&amp;"1"))=G73,[0]!AnneePrêt2=F73),[0]!MontantPrêt2,0)+IF(AND(MONTH(DATEVALUE(MoisPrêt3&amp;"1"))=G73,AnnéePrêt3=F73),MontantPrêt3,0)</f>
        <v>#NAME?</v>
      </c>
      <c r="I73" s="6" t="s">
        <v>25</v>
      </c>
      <c r="J73" s="6" t="s">
        <v>17</v>
      </c>
      <c r="K73" s="6" t="s">
        <v>16</v>
      </c>
    </row>
    <row r="74" spans="1:11">
      <c r="A74" s="5" t="e">
        <f t="shared" si="12"/>
        <v>#NAME?</v>
      </c>
      <c r="B74" s="7" t="e">
        <f>SUMIFS(LCapitalPrêt3,LMoisPrêt3,A74)+SUMIFS(LCapitalPrêt1,LMoisPrêt1,'Prêt Récap'!A74)+SUMIFS(LCapitalPrêt2,LMoisPrêt2,'Prêt Récap'!A74)</f>
        <v>#NAME?</v>
      </c>
      <c r="C74" s="7" t="e">
        <f>SUMIFS(LIntérêtsprêt3,LMoisPrêt3,$A74)+SUMIFS(LIntérêtsPrêt1,LMoisPrêt1,'Prêt Récap'!$A74)+SUMIFS(LIntérêtsPrêt2,LMoisPrêt2,'Prêt Récap'!$A74)</f>
        <v>#NAME?</v>
      </c>
      <c r="D74" s="7" t="e">
        <f t="shared" si="7"/>
        <v>#NAME?</v>
      </c>
      <c r="E74" s="7" t="e">
        <f t="shared" si="9"/>
        <v>#NAME?</v>
      </c>
      <c r="F74" s="6" t="e">
        <f t="shared" si="10"/>
        <v>#NAME?</v>
      </c>
      <c r="G74" s="6" t="e">
        <f t="shared" si="11"/>
        <v>#NAME?</v>
      </c>
      <c r="H74" s="1" t="e">
        <f>IF(AND(MONTH(DATEVALUE([0]!MoisPrêt1&amp;"1"))=G74,[0]!AnneePrêt1=F74),[0]!MontantPrêt1,0)+IF(AND(MONTH(DATEVALUE([0]!MoisPrêt2&amp;"1"))=G74,[0]!AnneePrêt2=F74),[0]!MontantPrêt2,0)+IF(AND(MONTH(DATEVALUE(MoisPrêt3&amp;"1"))=G74,AnnéePrêt3=F74),MontantPrêt3,0)</f>
        <v>#NAME?</v>
      </c>
      <c r="I74" s="6" t="s">
        <v>25</v>
      </c>
      <c r="J74" s="6" t="s">
        <v>17</v>
      </c>
      <c r="K74" s="6" t="s">
        <v>16</v>
      </c>
    </row>
    <row r="75" spans="1:11">
      <c r="A75" s="5" t="e">
        <f t="shared" si="12"/>
        <v>#NAME?</v>
      </c>
      <c r="B75" s="7" t="e">
        <f>SUMIFS(LCapitalPrêt3,LMoisPrêt3,A75)+SUMIFS(LCapitalPrêt1,LMoisPrêt1,'Prêt Récap'!A75)+SUMIFS(LCapitalPrêt2,LMoisPrêt2,'Prêt Récap'!A75)</f>
        <v>#NAME?</v>
      </c>
      <c r="C75" s="7" t="e">
        <f>SUMIFS(LIntérêtsprêt3,LMoisPrêt3,$A75)+SUMIFS(LIntérêtsPrêt1,LMoisPrêt1,'Prêt Récap'!$A75)+SUMIFS(LIntérêtsPrêt2,LMoisPrêt2,'Prêt Récap'!$A75)</f>
        <v>#NAME?</v>
      </c>
      <c r="D75" s="7" t="e">
        <f t="shared" si="7"/>
        <v>#NAME?</v>
      </c>
      <c r="E75" s="7" t="e">
        <f t="shared" si="9"/>
        <v>#NAME?</v>
      </c>
      <c r="F75" s="6" t="e">
        <f t="shared" si="10"/>
        <v>#NAME?</v>
      </c>
      <c r="G75" s="6" t="e">
        <f t="shared" si="11"/>
        <v>#NAME?</v>
      </c>
      <c r="H75" s="1" t="e">
        <f>IF(AND(MONTH(DATEVALUE([0]!MoisPrêt1&amp;"1"))=G75,[0]!AnneePrêt1=F75),[0]!MontantPrêt1,0)+IF(AND(MONTH(DATEVALUE([0]!MoisPrêt2&amp;"1"))=G75,[0]!AnneePrêt2=F75),[0]!MontantPrêt2,0)+IF(AND(MONTH(DATEVALUE(MoisPrêt3&amp;"1"))=G75,AnnéePrêt3=F75),MontantPrêt3,0)</f>
        <v>#NAME?</v>
      </c>
      <c r="I75" s="6" t="s">
        <v>25</v>
      </c>
      <c r="J75" s="6" t="s">
        <v>17</v>
      </c>
      <c r="K75" s="6" t="s">
        <v>16</v>
      </c>
    </row>
    <row r="76" spans="1:11">
      <c r="A76" s="5" t="e">
        <f t="shared" si="12"/>
        <v>#NAME?</v>
      </c>
      <c r="B76" s="7" t="e">
        <f>SUMIFS(LCapitalPrêt3,LMoisPrêt3,A76)+SUMIFS(LCapitalPrêt1,LMoisPrêt1,'Prêt Récap'!A76)+SUMIFS(LCapitalPrêt2,LMoisPrêt2,'Prêt Récap'!A76)</f>
        <v>#NAME?</v>
      </c>
      <c r="C76" s="7" t="e">
        <f>SUMIFS(LIntérêtsprêt3,LMoisPrêt3,$A76)+SUMIFS(LIntérêtsPrêt1,LMoisPrêt1,'Prêt Récap'!$A76)+SUMIFS(LIntérêtsPrêt2,LMoisPrêt2,'Prêt Récap'!$A76)</f>
        <v>#NAME?</v>
      </c>
      <c r="D76" s="7" t="e">
        <f t="shared" si="7"/>
        <v>#NAME?</v>
      </c>
      <c r="E76" s="7" t="e">
        <f t="shared" si="9"/>
        <v>#NAME?</v>
      </c>
      <c r="F76" s="6" t="e">
        <f t="shared" si="10"/>
        <v>#NAME?</v>
      </c>
      <c r="G76" s="6" t="e">
        <f t="shared" si="11"/>
        <v>#NAME?</v>
      </c>
      <c r="H76" s="1" t="e">
        <f>IF(AND(MONTH(DATEVALUE([0]!MoisPrêt1&amp;"1"))=G76,[0]!AnneePrêt1=F76),[0]!MontantPrêt1,0)+IF(AND(MONTH(DATEVALUE([0]!MoisPrêt2&amp;"1"))=G76,[0]!AnneePrêt2=F76),[0]!MontantPrêt2,0)+IF(AND(MONTH(DATEVALUE(MoisPrêt3&amp;"1"))=G76,AnnéePrêt3=F76),MontantPrêt3,0)</f>
        <v>#NAME?</v>
      </c>
      <c r="I76" s="6" t="s">
        <v>25</v>
      </c>
      <c r="J76" s="6" t="s">
        <v>17</v>
      </c>
      <c r="K76" s="6" t="s">
        <v>16</v>
      </c>
    </row>
    <row r="77" spans="1:11">
      <c r="A77" s="5" t="e">
        <f t="shared" si="12"/>
        <v>#NAME?</v>
      </c>
      <c r="B77" s="7" t="e">
        <f>SUMIFS(LCapitalPrêt3,LMoisPrêt3,A77)+SUMIFS(LCapitalPrêt1,LMoisPrêt1,'Prêt Récap'!A77)+SUMIFS(LCapitalPrêt2,LMoisPrêt2,'Prêt Récap'!A77)</f>
        <v>#NAME?</v>
      </c>
      <c r="C77" s="7" t="e">
        <f>SUMIFS(LIntérêtsprêt3,LMoisPrêt3,$A77)+SUMIFS(LIntérêtsPrêt1,LMoisPrêt1,'Prêt Récap'!$A77)+SUMIFS(LIntérêtsPrêt2,LMoisPrêt2,'Prêt Récap'!$A77)</f>
        <v>#NAME?</v>
      </c>
      <c r="D77" s="7" t="e">
        <f t="shared" si="7"/>
        <v>#NAME?</v>
      </c>
      <c r="E77" s="7" t="e">
        <f t="shared" si="9"/>
        <v>#NAME?</v>
      </c>
      <c r="F77" s="6" t="e">
        <f t="shared" si="10"/>
        <v>#NAME?</v>
      </c>
      <c r="G77" s="6" t="e">
        <f t="shared" si="11"/>
        <v>#NAME?</v>
      </c>
      <c r="H77" s="1" t="e">
        <f>IF(AND(MONTH(DATEVALUE([0]!MoisPrêt1&amp;"1"))=G77,[0]!AnneePrêt1=F77),[0]!MontantPrêt1,0)+IF(AND(MONTH(DATEVALUE([0]!MoisPrêt2&amp;"1"))=G77,[0]!AnneePrêt2=F77),[0]!MontantPrêt2,0)+IF(AND(MONTH(DATEVALUE(MoisPrêt3&amp;"1"))=G77,AnnéePrêt3=F77),MontantPrêt3,0)</f>
        <v>#NAME?</v>
      </c>
      <c r="I77" s="6" t="s">
        <v>25</v>
      </c>
      <c r="J77" s="6" t="s">
        <v>17</v>
      </c>
      <c r="K77" s="6" t="s">
        <v>16</v>
      </c>
    </row>
    <row r="78" spans="1:11">
      <c r="A78" s="5" t="e">
        <f t="shared" si="12"/>
        <v>#NAME?</v>
      </c>
      <c r="B78" s="7" t="e">
        <f>SUMIFS(LCapitalPrêt3,LMoisPrêt3,A78)+SUMIFS(LCapitalPrêt1,LMoisPrêt1,'Prêt Récap'!A78)+SUMIFS(LCapitalPrêt2,LMoisPrêt2,'Prêt Récap'!A78)</f>
        <v>#NAME?</v>
      </c>
      <c r="C78" s="7" t="e">
        <f>SUMIFS(LIntérêtsprêt3,LMoisPrêt3,$A78)+SUMIFS(LIntérêtsPrêt1,LMoisPrêt1,'Prêt Récap'!$A78)+SUMIFS(LIntérêtsPrêt2,LMoisPrêt2,'Prêt Récap'!$A78)</f>
        <v>#NAME?</v>
      </c>
      <c r="D78" s="7" t="e">
        <f t="shared" si="7"/>
        <v>#NAME?</v>
      </c>
      <c r="E78" s="7" t="e">
        <f t="shared" si="9"/>
        <v>#NAME?</v>
      </c>
      <c r="F78" s="6" t="e">
        <f t="shared" si="10"/>
        <v>#NAME?</v>
      </c>
      <c r="G78" s="6" t="e">
        <f t="shared" si="11"/>
        <v>#NAME?</v>
      </c>
      <c r="H78" s="1" t="e">
        <f>IF(AND(MONTH(DATEVALUE([0]!MoisPrêt1&amp;"1"))=G78,[0]!AnneePrêt1=F78),[0]!MontantPrêt1,0)+IF(AND(MONTH(DATEVALUE([0]!MoisPrêt2&amp;"1"))=G78,[0]!AnneePrêt2=F78),[0]!MontantPrêt2,0)+IF(AND(MONTH(DATEVALUE(MoisPrêt3&amp;"1"))=G78,AnnéePrêt3=F78),MontantPrêt3,0)</f>
        <v>#NAME?</v>
      </c>
      <c r="I78" s="6" t="s">
        <v>25</v>
      </c>
      <c r="J78" s="6" t="s">
        <v>17</v>
      </c>
      <c r="K78" s="6" t="s">
        <v>16</v>
      </c>
    </row>
    <row r="79" spans="1:11">
      <c r="A79" s="5" t="e">
        <f t="shared" si="12"/>
        <v>#NAME?</v>
      </c>
      <c r="B79" s="7" t="e">
        <f>SUMIFS(LCapitalPrêt3,LMoisPrêt3,A79)+SUMIFS(LCapitalPrêt1,LMoisPrêt1,'Prêt Récap'!A79)+SUMIFS(LCapitalPrêt2,LMoisPrêt2,'Prêt Récap'!A79)</f>
        <v>#NAME?</v>
      </c>
      <c r="C79" s="7" t="e">
        <f>SUMIFS(LIntérêtsprêt3,LMoisPrêt3,$A79)+SUMIFS(LIntérêtsPrêt1,LMoisPrêt1,'Prêt Récap'!$A79)+SUMIFS(LIntérêtsPrêt2,LMoisPrêt2,'Prêt Récap'!$A79)</f>
        <v>#NAME?</v>
      </c>
      <c r="D79" s="7" t="e">
        <f t="shared" si="7"/>
        <v>#NAME?</v>
      </c>
      <c r="E79" s="7" t="e">
        <f t="shared" si="9"/>
        <v>#NAME?</v>
      </c>
      <c r="F79" s="6" t="e">
        <f t="shared" si="10"/>
        <v>#NAME?</v>
      </c>
      <c r="G79" s="6" t="e">
        <f t="shared" si="11"/>
        <v>#NAME?</v>
      </c>
      <c r="H79" s="1" t="e">
        <f>IF(AND(MONTH(DATEVALUE([0]!MoisPrêt1&amp;"1"))=G79,[0]!AnneePrêt1=F79),[0]!MontantPrêt1,0)+IF(AND(MONTH(DATEVALUE([0]!MoisPrêt2&amp;"1"))=G79,[0]!AnneePrêt2=F79),[0]!MontantPrêt2,0)+IF(AND(MONTH(DATEVALUE(MoisPrêt3&amp;"1"))=G79,AnnéePrêt3=F79),MontantPrêt3,0)</f>
        <v>#NAME?</v>
      </c>
      <c r="I79" s="6" t="s">
        <v>25</v>
      </c>
      <c r="J79" s="6" t="s">
        <v>17</v>
      </c>
      <c r="K79" s="6" t="s">
        <v>16</v>
      </c>
    </row>
    <row r="80" spans="1:11">
      <c r="A80" s="5" t="e">
        <f t="shared" si="12"/>
        <v>#NAME?</v>
      </c>
      <c r="B80" s="7" t="e">
        <f>SUMIFS(LCapitalPrêt3,LMoisPrêt3,A80)+SUMIFS(LCapitalPrêt1,LMoisPrêt1,'Prêt Récap'!A80)+SUMIFS(LCapitalPrêt2,LMoisPrêt2,'Prêt Récap'!A80)</f>
        <v>#NAME?</v>
      </c>
      <c r="C80" s="7" t="e">
        <f>SUMIFS(LIntérêtsprêt3,LMoisPrêt3,$A80)+SUMIFS(LIntérêtsPrêt1,LMoisPrêt1,'Prêt Récap'!$A80)+SUMIFS(LIntérêtsPrêt2,LMoisPrêt2,'Prêt Récap'!$A80)</f>
        <v>#NAME?</v>
      </c>
      <c r="D80" s="7" t="e">
        <f t="shared" si="7"/>
        <v>#NAME?</v>
      </c>
      <c r="E80" s="7" t="e">
        <f t="shared" si="9"/>
        <v>#NAME?</v>
      </c>
      <c r="F80" s="6" t="e">
        <f t="shared" si="10"/>
        <v>#NAME?</v>
      </c>
      <c r="G80" s="6" t="e">
        <f t="shared" si="11"/>
        <v>#NAME?</v>
      </c>
      <c r="H80" s="1" t="e">
        <f>IF(AND(MONTH(DATEVALUE([0]!MoisPrêt1&amp;"1"))=G80,[0]!AnneePrêt1=F80),[0]!MontantPrêt1,0)+IF(AND(MONTH(DATEVALUE([0]!MoisPrêt2&amp;"1"))=G80,[0]!AnneePrêt2=F80),[0]!MontantPrêt2,0)+IF(AND(MONTH(DATEVALUE(MoisPrêt3&amp;"1"))=G80,AnnéePrêt3=F80),MontantPrêt3,0)</f>
        <v>#NAME?</v>
      </c>
      <c r="I80" s="6" t="s">
        <v>25</v>
      </c>
      <c r="J80" s="6" t="s">
        <v>17</v>
      </c>
      <c r="K80" s="6" t="s">
        <v>16</v>
      </c>
    </row>
    <row r="81" spans="1:11">
      <c r="A81" s="5" t="e">
        <f t="shared" si="12"/>
        <v>#NAME?</v>
      </c>
      <c r="B81" s="7" t="e">
        <f>SUMIFS(LCapitalPrêt3,LMoisPrêt3,A81)+SUMIFS(LCapitalPrêt1,LMoisPrêt1,'Prêt Récap'!A81)+SUMIFS(LCapitalPrêt2,LMoisPrêt2,'Prêt Récap'!A81)</f>
        <v>#NAME?</v>
      </c>
      <c r="C81" s="7" t="e">
        <f>SUMIFS(LIntérêtsprêt3,LMoisPrêt3,$A81)+SUMIFS(LIntérêtsPrêt1,LMoisPrêt1,'Prêt Récap'!$A81)+SUMIFS(LIntérêtsPrêt2,LMoisPrêt2,'Prêt Récap'!$A81)</f>
        <v>#NAME?</v>
      </c>
      <c r="D81" s="7" t="e">
        <f t="shared" si="7"/>
        <v>#NAME?</v>
      </c>
      <c r="E81" s="7" t="e">
        <f t="shared" si="9"/>
        <v>#NAME?</v>
      </c>
      <c r="F81" s="6" t="e">
        <f t="shared" si="10"/>
        <v>#NAME?</v>
      </c>
      <c r="G81" s="6" t="e">
        <f t="shared" si="11"/>
        <v>#NAME?</v>
      </c>
      <c r="H81" s="1" t="e">
        <f>IF(AND(MONTH(DATEVALUE([0]!MoisPrêt1&amp;"1"))=G81,[0]!AnneePrêt1=F81),[0]!MontantPrêt1,0)+IF(AND(MONTH(DATEVALUE([0]!MoisPrêt2&amp;"1"))=G81,[0]!AnneePrêt2=F81),[0]!MontantPrêt2,0)+IF(AND(MONTH(DATEVALUE(MoisPrêt3&amp;"1"))=G81,AnnéePrêt3=F81),MontantPrêt3,0)</f>
        <v>#NAME?</v>
      </c>
      <c r="I81" s="6" t="s">
        <v>25</v>
      </c>
      <c r="J81" s="6" t="s">
        <v>17</v>
      </c>
      <c r="K81" s="6" t="s">
        <v>16</v>
      </c>
    </row>
    <row r="82" spans="1:11">
      <c r="A82" s="5" t="e">
        <f t="shared" si="12"/>
        <v>#NAME?</v>
      </c>
      <c r="B82" s="7" t="e">
        <f>SUMIFS(LCapitalPrêt3,LMoisPrêt3,A82)+SUMIFS(LCapitalPrêt1,LMoisPrêt1,'Prêt Récap'!A82)+SUMIFS(LCapitalPrêt2,LMoisPrêt2,'Prêt Récap'!A82)</f>
        <v>#NAME?</v>
      </c>
      <c r="C82" s="7" t="e">
        <f>SUMIFS(LIntérêtsprêt3,LMoisPrêt3,$A82)+SUMIFS(LIntérêtsPrêt1,LMoisPrêt1,'Prêt Récap'!$A82)+SUMIFS(LIntérêtsPrêt2,LMoisPrêt2,'Prêt Récap'!$A82)</f>
        <v>#NAME?</v>
      </c>
      <c r="D82" s="7" t="e">
        <f t="shared" si="7"/>
        <v>#NAME?</v>
      </c>
      <c r="E82" s="7" t="e">
        <f t="shared" si="9"/>
        <v>#NAME?</v>
      </c>
      <c r="F82" s="6" t="e">
        <f t="shared" si="10"/>
        <v>#NAME?</v>
      </c>
      <c r="G82" s="6" t="e">
        <f t="shared" si="11"/>
        <v>#NAME?</v>
      </c>
      <c r="H82" s="1" t="e">
        <f>IF(AND(MONTH(DATEVALUE([0]!MoisPrêt1&amp;"1"))=G82,[0]!AnneePrêt1=F82),[0]!MontantPrêt1,0)+IF(AND(MONTH(DATEVALUE([0]!MoisPrêt2&amp;"1"))=G82,[0]!AnneePrêt2=F82),[0]!MontantPrêt2,0)+IF(AND(MONTH(DATEVALUE(MoisPrêt3&amp;"1"))=G82,AnnéePrêt3=F82),MontantPrêt3,0)</f>
        <v>#NAME?</v>
      </c>
      <c r="I82" s="6" t="s">
        <v>25</v>
      </c>
      <c r="J82" s="6" t="s">
        <v>17</v>
      </c>
      <c r="K82" s="6" t="s">
        <v>16</v>
      </c>
    </row>
    <row r="83" spans="1:11">
      <c r="A83" s="5" t="e">
        <f t="shared" si="12"/>
        <v>#NAME?</v>
      </c>
      <c r="B83" s="7" t="e">
        <f>SUMIFS(LCapitalPrêt3,LMoisPrêt3,A83)+SUMIFS(LCapitalPrêt1,LMoisPrêt1,'Prêt Récap'!A83)+SUMIFS(LCapitalPrêt2,LMoisPrêt2,'Prêt Récap'!A83)</f>
        <v>#NAME?</v>
      </c>
      <c r="C83" s="7" t="e">
        <f>SUMIFS(LIntérêtsprêt3,LMoisPrêt3,$A83)+SUMIFS(LIntérêtsPrêt1,LMoisPrêt1,'Prêt Récap'!$A83)+SUMIFS(LIntérêtsPrêt2,LMoisPrêt2,'Prêt Récap'!$A83)</f>
        <v>#NAME?</v>
      </c>
      <c r="D83" s="7" t="e">
        <f t="shared" si="7"/>
        <v>#NAME?</v>
      </c>
      <c r="E83" s="7" t="e">
        <f t="shared" si="9"/>
        <v>#NAME?</v>
      </c>
      <c r="F83" s="6" t="e">
        <f t="shared" si="10"/>
        <v>#NAME?</v>
      </c>
      <c r="G83" s="6" t="e">
        <f t="shared" si="11"/>
        <v>#NAME?</v>
      </c>
      <c r="H83" s="1" t="e">
        <f>IF(AND(MONTH(DATEVALUE([0]!MoisPrêt1&amp;"1"))=G83,[0]!AnneePrêt1=F83),[0]!MontantPrêt1,0)+IF(AND(MONTH(DATEVALUE([0]!MoisPrêt2&amp;"1"))=G83,[0]!AnneePrêt2=F83),[0]!MontantPrêt2,0)+IF(AND(MONTH(DATEVALUE(MoisPrêt3&amp;"1"))=G83,AnnéePrêt3=F83),MontantPrêt3,0)</f>
        <v>#NAME?</v>
      </c>
      <c r="I83" s="6" t="s">
        <v>25</v>
      </c>
      <c r="J83" s="6" t="s">
        <v>17</v>
      </c>
      <c r="K83" s="6" t="s">
        <v>16</v>
      </c>
    </row>
    <row r="84" spans="1:11">
      <c r="A84" s="5" t="e">
        <f t="shared" si="12"/>
        <v>#NAME?</v>
      </c>
      <c r="B84" s="7" t="e">
        <f>SUMIFS(LCapitalPrêt3,LMoisPrêt3,A84)+SUMIFS(LCapitalPrêt1,LMoisPrêt1,'Prêt Récap'!A84)+SUMIFS(LCapitalPrêt2,LMoisPrêt2,'Prêt Récap'!A84)</f>
        <v>#NAME?</v>
      </c>
      <c r="C84" s="7" t="e">
        <f>SUMIFS(LIntérêtsprêt3,LMoisPrêt3,$A84)+SUMIFS(LIntérêtsPrêt1,LMoisPrêt1,'Prêt Récap'!$A84)+SUMIFS(LIntérêtsPrêt2,LMoisPrêt2,'Prêt Récap'!$A84)</f>
        <v>#NAME?</v>
      </c>
      <c r="D84" s="7" t="e">
        <f t="shared" si="7"/>
        <v>#NAME?</v>
      </c>
      <c r="E84" s="7" t="e">
        <f t="shared" si="9"/>
        <v>#NAME?</v>
      </c>
      <c r="F84" s="6" t="e">
        <f t="shared" si="10"/>
        <v>#NAME?</v>
      </c>
      <c r="G84" s="6" t="e">
        <f t="shared" si="11"/>
        <v>#NAME?</v>
      </c>
      <c r="H84" s="1" t="e">
        <f>IF(AND(MONTH(DATEVALUE([0]!MoisPrêt1&amp;"1"))=G84,[0]!AnneePrêt1=F84),[0]!MontantPrêt1,0)+IF(AND(MONTH(DATEVALUE([0]!MoisPrêt2&amp;"1"))=G84,[0]!AnneePrêt2=F84),[0]!MontantPrêt2,0)+IF(AND(MONTH(DATEVALUE(MoisPrêt3&amp;"1"))=G84,AnnéePrêt3=F84),MontantPrêt3,0)</f>
        <v>#NAME?</v>
      </c>
      <c r="I84" s="6" t="s">
        <v>25</v>
      </c>
      <c r="J84" s="6" t="s">
        <v>17</v>
      </c>
      <c r="K84" s="6" t="s">
        <v>16</v>
      </c>
    </row>
    <row r="85" spans="1:11">
      <c r="A85" s="5" t="e">
        <f t="shared" si="12"/>
        <v>#NAME?</v>
      </c>
      <c r="B85" s="7" t="e">
        <f>SUMIFS(LCapitalPrêt3,LMoisPrêt3,A85)+SUMIFS(LCapitalPrêt1,LMoisPrêt1,'Prêt Récap'!A85)+SUMIFS(LCapitalPrêt2,LMoisPrêt2,'Prêt Récap'!A85)</f>
        <v>#NAME?</v>
      </c>
      <c r="C85" s="7" t="e">
        <f>SUMIFS(LIntérêtsprêt3,LMoisPrêt3,$A85)+SUMIFS(LIntérêtsPrêt1,LMoisPrêt1,'Prêt Récap'!$A85)+SUMIFS(LIntérêtsPrêt2,LMoisPrêt2,'Prêt Récap'!$A85)</f>
        <v>#NAME?</v>
      </c>
      <c r="D85" s="7" t="e">
        <f t="shared" si="7"/>
        <v>#NAME?</v>
      </c>
      <c r="E85" s="7" t="e">
        <f t="shared" si="9"/>
        <v>#NAME?</v>
      </c>
      <c r="F85" s="6" t="e">
        <f t="shared" si="10"/>
        <v>#NAME?</v>
      </c>
      <c r="G85" s="6" t="e">
        <f t="shared" si="11"/>
        <v>#NAME?</v>
      </c>
      <c r="H85" s="1" t="e">
        <f>IF(AND(MONTH(DATEVALUE([0]!MoisPrêt1&amp;"1"))=G85,[0]!AnneePrêt1=F85),[0]!MontantPrêt1,0)+IF(AND(MONTH(DATEVALUE([0]!MoisPrêt2&amp;"1"))=G85,[0]!AnneePrêt2=F85),[0]!MontantPrêt2,0)+IF(AND(MONTH(DATEVALUE(MoisPrêt3&amp;"1"))=G85,AnnéePrêt3=F85),MontantPrêt3,0)</f>
        <v>#NAME?</v>
      </c>
      <c r="I85" s="6" t="s">
        <v>25</v>
      </c>
      <c r="J85" s="6" t="s">
        <v>17</v>
      </c>
      <c r="K85" s="6" t="s">
        <v>16</v>
      </c>
    </row>
    <row r="86" spans="1:11">
      <c r="A86" s="5" t="e">
        <f t="shared" si="12"/>
        <v>#NAME?</v>
      </c>
      <c r="B86" s="7" t="e">
        <f>SUMIFS(LCapitalPrêt3,LMoisPrêt3,A86)+SUMIFS(LCapitalPrêt1,LMoisPrêt1,'Prêt Récap'!A86)+SUMIFS(LCapitalPrêt2,LMoisPrêt2,'Prêt Récap'!A86)</f>
        <v>#NAME?</v>
      </c>
      <c r="C86" s="7" t="e">
        <f>SUMIFS(LIntérêtsprêt3,LMoisPrêt3,$A86)+SUMIFS(LIntérêtsPrêt1,LMoisPrêt1,'Prêt Récap'!$A86)+SUMIFS(LIntérêtsPrêt2,LMoisPrêt2,'Prêt Récap'!$A86)</f>
        <v>#NAME?</v>
      </c>
      <c r="D86" s="7" t="e">
        <f t="shared" si="7"/>
        <v>#NAME?</v>
      </c>
      <c r="E86" s="7" t="e">
        <f t="shared" si="9"/>
        <v>#NAME?</v>
      </c>
      <c r="F86" s="6" t="e">
        <f t="shared" si="10"/>
        <v>#NAME?</v>
      </c>
      <c r="G86" s="6" t="e">
        <f t="shared" si="11"/>
        <v>#NAME?</v>
      </c>
      <c r="H86" s="1" t="e">
        <f>IF(AND(MONTH(DATEVALUE([0]!MoisPrêt1&amp;"1"))=G86,[0]!AnneePrêt1=F86),[0]!MontantPrêt1,0)+IF(AND(MONTH(DATEVALUE([0]!MoisPrêt2&amp;"1"))=G86,[0]!AnneePrêt2=F86),[0]!MontantPrêt2,0)+IF(AND(MONTH(DATEVALUE(MoisPrêt3&amp;"1"))=G86,AnnéePrêt3=F86),MontantPrêt3,0)</f>
        <v>#NAME?</v>
      </c>
      <c r="I86" s="6" t="s">
        <v>25</v>
      </c>
      <c r="J86" s="6" t="s">
        <v>17</v>
      </c>
      <c r="K86" s="6" t="s">
        <v>16</v>
      </c>
    </row>
    <row r="87" spans="1:11">
      <c r="A87" s="5" t="e">
        <f t="shared" si="12"/>
        <v>#NAME?</v>
      </c>
      <c r="B87" s="7" t="e">
        <f>SUMIFS(LCapitalPrêt3,LMoisPrêt3,A87)+SUMIFS(LCapitalPrêt1,LMoisPrêt1,'Prêt Récap'!A87)+SUMIFS(LCapitalPrêt2,LMoisPrêt2,'Prêt Récap'!A87)</f>
        <v>#NAME?</v>
      </c>
      <c r="C87" s="7" t="e">
        <f>SUMIFS(LIntérêtsprêt3,LMoisPrêt3,$A87)+SUMIFS(LIntérêtsPrêt1,LMoisPrêt1,'Prêt Récap'!$A87)+SUMIFS(LIntérêtsPrêt2,LMoisPrêt2,'Prêt Récap'!$A87)</f>
        <v>#NAME?</v>
      </c>
      <c r="D87" s="7" t="e">
        <f t="shared" si="7"/>
        <v>#NAME?</v>
      </c>
      <c r="E87" s="7" t="e">
        <f t="shared" si="9"/>
        <v>#NAME?</v>
      </c>
      <c r="F87" s="6" t="e">
        <f t="shared" si="10"/>
        <v>#NAME?</v>
      </c>
      <c r="G87" s="6" t="e">
        <f t="shared" si="11"/>
        <v>#NAME?</v>
      </c>
      <c r="H87" s="1" t="e">
        <f>IF(AND(MONTH(DATEVALUE([0]!MoisPrêt1&amp;"1"))=G87,[0]!AnneePrêt1=F87),[0]!MontantPrêt1,0)+IF(AND(MONTH(DATEVALUE([0]!MoisPrêt2&amp;"1"))=G87,[0]!AnneePrêt2=F87),[0]!MontantPrêt2,0)+IF(AND(MONTH(DATEVALUE(MoisPrêt3&amp;"1"))=G87,AnnéePrêt3=F87),MontantPrêt3,0)</f>
        <v>#NAME?</v>
      </c>
      <c r="I87" s="6" t="s">
        <v>25</v>
      </c>
      <c r="J87" s="6" t="s">
        <v>17</v>
      </c>
      <c r="K87" s="6" t="s">
        <v>16</v>
      </c>
    </row>
    <row r="88" spans="1:11">
      <c r="A88" s="5" t="e">
        <f t="shared" si="12"/>
        <v>#NAME?</v>
      </c>
      <c r="B88" s="7" t="e">
        <f>SUMIFS(LCapitalPrêt3,LMoisPrêt3,A88)+SUMIFS(LCapitalPrêt1,LMoisPrêt1,'Prêt Récap'!A88)+SUMIFS(LCapitalPrêt2,LMoisPrêt2,'Prêt Récap'!A88)</f>
        <v>#NAME?</v>
      </c>
      <c r="C88" s="7" t="e">
        <f>SUMIFS(LIntérêtsprêt3,LMoisPrêt3,$A88)+SUMIFS(LIntérêtsPrêt1,LMoisPrêt1,'Prêt Récap'!$A88)+SUMIFS(LIntérêtsPrêt2,LMoisPrêt2,'Prêt Récap'!$A88)</f>
        <v>#NAME?</v>
      </c>
      <c r="D88" s="7" t="e">
        <f t="shared" si="7"/>
        <v>#NAME?</v>
      </c>
      <c r="E88" s="7" t="e">
        <f t="shared" si="9"/>
        <v>#NAME?</v>
      </c>
      <c r="F88" s="6" t="e">
        <f t="shared" si="10"/>
        <v>#NAME?</v>
      </c>
      <c r="G88" s="6" t="e">
        <f t="shared" si="11"/>
        <v>#NAME?</v>
      </c>
      <c r="H88" s="1" t="e">
        <f>IF(AND(MONTH(DATEVALUE([0]!MoisPrêt1&amp;"1"))=G88,[0]!AnneePrêt1=F88),[0]!MontantPrêt1,0)+IF(AND(MONTH(DATEVALUE([0]!MoisPrêt2&amp;"1"))=G88,[0]!AnneePrêt2=F88),[0]!MontantPrêt2,0)+IF(AND(MONTH(DATEVALUE(MoisPrêt3&amp;"1"))=G88,AnnéePrêt3=F88),MontantPrêt3,0)</f>
        <v>#NAME?</v>
      </c>
      <c r="I88" s="6" t="s">
        <v>25</v>
      </c>
      <c r="J88" s="6" t="s">
        <v>17</v>
      </c>
      <c r="K88" s="6" t="s">
        <v>16</v>
      </c>
    </row>
    <row r="89" spans="1:11">
      <c r="A89" s="5" t="e">
        <f t="shared" si="12"/>
        <v>#NAME?</v>
      </c>
      <c r="B89" s="7" t="e">
        <f>SUMIFS(LCapitalPrêt3,LMoisPrêt3,A89)+SUMIFS(LCapitalPrêt1,LMoisPrêt1,'Prêt Récap'!A89)+SUMIFS(LCapitalPrêt2,LMoisPrêt2,'Prêt Récap'!A89)</f>
        <v>#NAME?</v>
      </c>
      <c r="C89" s="7" t="e">
        <f>SUMIFS(LIntérêtsprêt3,LMoisPrêt3,$A89)+SUMIFS(LIntérêtsPrêt1,LMoisPrêt1,'Prêt Récap'!$A89)+SUMIFS(LIntérêtsPrêt2,LMoisPrêt2,'Prêt Récap'!$A89)</f>
        <v>#NAME?</v>
      </c>
      <c r="D89" s="7" t="e">
        <f t="shared" si="7"/>
        <v>#NAME?</v>
      </c>
      <c r="E89" s="7" t="e">
        <f t="shared" si="9"/>
        <v>#NAME?</v>
      </c>
      <c r="F89" s="6" t="e">
        <f t="shared" si="10"/>
        <v>#NAME?</v>
      </c>
      <c r="G89" s="6" t="e">
        <f t="shared" si="11"/>
        <v>#NAME?</v>
      </c>
      <c r="H89" s="1" t="e">
        <f>IF(AND(MONTH(DATEVALUE([0]!MoisPrêt1&amp;"1"))=G89,[0]!AnneePrêt1=F89),[0]!MontantPrêt1,0)+IF(AND(MONTH(DATEVALUE([0]!MoisPrêt2&amp;"1"))=G89,[0]!AnneePrêt2=F89),[0]!MontantPrêt2,0)+IF(AND(MONTH(DATEVALUE(MoisPrêt3&amp;"1"))=G89,AnnéePrêt3=F89),MontantPrêt3,0)</f>
        <v>#NAME?</v>
      </c>
      <c r="I89" s="6" t="s">
        <v>25</v>
      </c>
      <c r="J89" s="6" t="s">
        <v>17</v>
      </c>
      <c r="K89" s="6" t="s">
        <v>16</v>
      </c>
    </row>
    <row r="90" spans="1:11">
      <c r="A90" s="5" t="e">
        <f t="shared" si="12"/>
        <v>#NAME?</v>
      </c>
      <c r="B90" s="7" t="e">
        <f>SUMIFS(LCapitalPrêt3,LMoisPrêt3,A90)+SUMIFS(LCapitalPrêt1,LMoisPrêt1,'Prêt Récap'!A90)+SUMIFS(LCapitalPrêt2,LMoisPrêt2,'Prêt Récap'!A90)</f>
        <v>#NAME?</v>
      </c>
      <c r="C90" s="7" t="e">
        <f>SUMIFS(LIntérêtsprêt3,LMoisPrêt3,$A90)+SUMIFS(LIntérêtsPrêt1,LMoisPrêt1,'Prêt Récap'!$A90)+SUMIFS(LIntérêtsPrêt2,LMoisPrêt2,'Prêt Récap'!$A90)</f>
        <v>#NAME?</v>
      </c>
      <c r="D90" s="7" t="e">
        <f t="shared" si="7"/>
        <v>#NAME?</v>
      </c>
      <c r="E90" s="7" t="e">
        <f t="shared" si="9"/>
        <v>#NAME?</v>
      </c>
      <c r="F90" s="6" t="e">
        <f t="shared" si="10"/>
        <v>#NAME?</v>
      </c>
      <c r="G90" s="6" t="e">
        <f t="shared" si="11"/>
        <v>#NAME?</v>
      </c>
      <c r="H90" s="1" t="e">
        <f>IF(AND(MONTH(DATEVALUE([0]!MoisPrêt1&amp;"1"))=G90,[0]!AnneePrêt1=F90),[0]!MontantPrêt1,0)+IF(AND(MONTH(DATEVALUE([0]!MoisPrêt2&amp;"1"))=G90,[0]!AnneePrêt2=F90),[0]!MontantPrêt2,0)+IF(AND(MONTH(DATEVALUE(MoisPrêt3&amp;"1"))=G90,AnnéePrêt3=F90),MontantPrêt3,0)</f>
        <v>#NAME?</v>
      </c>
      <c r="I90" s="6" t="s">
        <v>25</v>
      </c>
      <c r="J90" s="6" t="s">
        <v>17</v>
      </c>
      <c r="K90" s="6" t="s">
        <v>16</v>
      </c>
    </row>
    <row r="91" spans="1:11">
      <c r="A91" s="5" t="e">
        <f t="shared" si="12"/>
        <v>#NAME?</v>
      </c>
      <c r="B91" s="7" t="e">
        <f>SUMIFS(LCapitalPrêt3,LMoisPrêt3,A91)+SUMIFS(LCapitalPrêt1,LMoisPrêt1,'Prêt Récap'!A91)+SUMIFS(LCapitalPrêt2,LMoisPrêt2,'Prêt Récap'!A91)</f>
        <v>#NAME?</v>
      </c>
      <c r="C91" s="7" t="e">
        <f>SUMIFS(LIntérêtsprêt3,LMoisPrêt3,$A91)+SUMIFS(LIntérêtsPrêt1,LMoisPrêt1,'Prêt Récap'!$A91)+SUMIFS(LIntérêtsPrêt2,LMoisPrêt2,'Prêt Récap'!$A91)</f>
        <v>#NAME?</v>
      </c>
      <c r="D91" s="7" t="e">
        <f t="shared" si="7"/>
        <v>#NAME?</v>
      </c>
      <c r="E91" s="7" t="e">
        <f t="shared" si="9"/>
        <v>#NAME?</v>
      </c>
      <c r="F91" s="6" t="e">
        <f t="shared" si="10"/>
        <v>#NAME?</v>
      </c>
      <c r="G91" s="6" t="e">
        <f t="shared" si="11"/>
        <v>#NAME?</v>
      </c>
      <c r="H91" s="1" t="e">
        <f>IF(AND(MONTH(DATEVALUE([0]!MoisPrêt1&amp;"1"))=G91,[0]!AnneePrêt1=F91),[0]!MontantPrêt1,0)+IF(AND(MONTH(DATEVALUE([0]!MoisPrêt2&amp;"1"))=G91,[0]!AnneePrêt2=F91),[0]!MontantPrêt2,0)+IF(AND(MONTH(DATEVALUE(MoisPrêt3&amp;"1"))=G91,AnnéePrêt3=F91),MontantPrêt3,0)</f>
        <v>#NAME?</v>
      </c>
      <c r="I91" s="6" t="s">
        <v>25</v>
      </c>
      <c r="J91" s="6" t="s">
        <v>17</v>
      </c>
      <c r="K91" s="6" t="s">
        <v>16</v>
      </c>
    </row>
    <row r="92" spans="1:11">
      <c r="A92" s="5" t="e">
        <f t="shared" si="12"/>
        <v>#NAME?</v>
      </c>
      <c r="B92" s="7" t="e">
        <f>SUMIFS(LCapitalPrêt3,LMoisPrêt3,A92)+SUMIFS(LCapitalPrêt1,LMoisPrêt1,'Prêt Récap'!A92)+SUMIFS(LCapitalPrêt2,LMoisPrêt2,'Prêt Récap'!A92)</f>
        <v>#NAME?</v>
      </c>
      <c r="C92" s="7" t="e">
        <f>SUMIFS(LIntérêtsprêt3,LMoisPrêt3,$A92)+SUMIFS(LIntérêtsPrêt1,LMoisPrêt1,'Prêt Récap'!$A92)+SUMIFS(LIntérêtsPrêt2,LMoisPrêt2,'Prêt Récap'!$A92)</f>
        <v>#NAME?</v>
      </c>
      <c r="D92" s="7" t="e">
        <f t="shared" si="7"/>
        <v>#NAME?</v>
      </c>
      <c r="E92" s="7" t="e">
        <f t="shared" si="9"/>
        <v>#NAME?</v>
      </c>
      <c r="F92" s="6" t="e">
        <f t="shared" si="10"/>
        <v>#NAME?</v>
      </c>
      <c r="G92" s="6" t="e">
        <f t="shared" si="11"/>
        <v>#NAME?</v>
      </c>
      <c r="H92" s="1" t="e">
        <f>IF(AND(MONTH(DATEVALUE([0]!MoisPrêt1&amp;"1"))=G92,[0]!AnneePrêt1=F92),[0]!MontantPrêt1,0)+IF(AND(MONTH(DATEVALUE([0]!MoisPrêt2&amp;"1"))=G92,[0]!AnneePrêt2=F92),[0]!MontantPrêt2,0)+IF(AND(MONTH(DATEVALUE(MoisPrêt3&amp;"1"))=G92,AnnéePrêt3=F92),MontantPrêt3,0)</f>
        <v>#NAME?</v>
      </c>
      <c r="I92" s="6" t="s">
        <v>25</v>
      </c>
      <c r="J92" s="6" t="s">
        <v>17</v>
      </c>
      <c r="K92" s="6" t="s">
        <v>16</v>
      </c>
    </row>
    <row r="93" spans="1:11">
      <c r="A93" s="5" t="e">
        <f t="shared" si="12"/>
        <v>#NAME?</v>
      </c>
      <c r="B93" s="7" t="e">
        <f>SUMIFS(LCapitalPrêt3,LMoisPrêt3,A93)+SUMIFS(LCapitalPrêt1,LMoisPrêt1,'Prêt Récap'!A93)+SUMIFS(LCapitalPrêt2,LMoisPrêt2,'Prêt Récap'!A93)</f>
        <v>#NAME?</v>
      </c>
      <c r="C93" s="7" t="e">
        <f>SUMIFS(LIntérêtsprêt3,LMoisPrêt3,$A93)+SUMIFS(LIntérêtsPrêt1,LMoisPrêt1,'Prêt Récap'!$A93)+SUMIFS(LIntérêtsPrêt2,LMoisPrêt2,'Prêt Récap'!$A93)</f>
        <v>#NAME?</v>
      </c>
      <c r="D93" s="7" t="e">
        <f t="shared" si="7"/>
        <v>#NAME?</v>
      </c>
      <c r="E93" s="7" t="e">
        <f t="shared" si="9"/>
        <v>#NAME?</v>
      </c>
      <c r="F93" s="6" t="e">
        <f t="shared" si="10"/>
        <v>#NAME?</v>
      </c>
      <c r="G93" s="6" t="e">
        <f t="shared" si="11"/>
        <v>#NAME?</v>
      </c>
      <c r="H93" s="1" t="e">
        <f>IF(AND(MONTH(DATEVALUE([0]!MoisPrêt1&amp;"1"))=G93,[0]!AnneePrêt1=F93),[0]!MontantPrêt1,0)+IF(AND(MONTH(DATEVALUE([0]!MoisPrêt2&amp;"1"))=G93,[0]!AnneePrêt2=F93),[0]!MontantPrêt2,0)+IF(AND(MONTH(DATEVALUE(MoisPrêt3&amp;"1"))=G93,AnnéePrêt3=F93),MontantPrêt3,0)</f>
        <v>#NAME?</v>
      </c>
      <c r="I93" s="6" t="s">
        <v>25</v>
      </c>
      <c r="J93" s="6" t="s">
        <v>17</v>
      </c>
      <c r="K93" s="6" t="s">
        <v>16</v>
      </c>
    </row>
    <row r="94" spans="1:11">
      <c r="A94" s="5" t="e">
        <f t="shared" si="12"/>
        <v>#NAME?</v>
      </c>
      <c r="B94" s="7" t="e">
        <f>SUMIFS(LCapitalPrêt3,LMoisPrêt3,A94)+SUMIFS(LCapitalPrêt1,LMoisPrêt1,'Prêt Récap'!A94)+SUMIFS(LCapitalPrêt2,LMoisPrêt2,'Prêt Récap'!A94)</f>
        <v>#NAME?</v>
      </c>
      <c r="C94" s="7" t="e">
        <f>SUMIFS(LIntérêtsprêt3,LMoisPrêt3,$A94)+SUMIFS(LIntérêtsPrêt1,LMoisPrêt1,'Prêt Récap'!$A94)+SUMIFS(LIntérêtsPrêt2,LMoisPrêt2,'Prêt Récap'!$A94)</f>
        <v>#NAME?</v>
      </c>
      <c r="D94" s="7" t="e">
        <f t="shared" si="7"/>
        <v>#NAME?</v>
      </c>
      <c r="E94" s="7" t="e">
        <f t="shared" si="9"/>
        <v>#NAME?</v>
      </c>
      <c r="F94" s="6" t="e">
        <f t="shared" si="10"/>
        <v>#NAME?</v>
      </c>
      <c r="G94" s="6" t="e">
        <f t="shared" si="11"/>
        <v>#NAME?</v>
      </c>
      <c r="H94" s="1" t="e">
        <f>IF(AND(MONTH(DATEVALUE([0]!MoisPrêt1&amp;"1"))=G94,[0]!AnneePrêt1=F94),[0]!MontantPrêt1,0)+IF(AND(MONTH(DATEVALUE([0]!MoisPrêt2&amp;"1"))=G94,[0]!AnneePrêt2=F94),[0]!MontantPrêt2,0)+IF(AND(MONTH(DATEVALUE(MoisPrêt3&amp;"1"))=G94,AnnéePrêt3=F94),MontantPrêt3,0)</f>
        <v>#NAME?</v>
      </c>
      <c r="I94" s="6" t="s">
        <v>25</v>
      </c>
      <c r="J94" s="6" t="s">
        <v>17</v>
      </c>
      <c r="K94" s="6" t="s">
        <v>16</v>
      </c>
    </row>
    <row r="95" spans="1:11">
      <c r="A95" s="5" t="e">
        <f t="shared" si="12"/>
        <v>#NAME?</v>
      </c>
      <c r="B95" s="7" t="e">
        <f>SUMIFS(LCapitalPrêt3,LMoisPrêt3,A95)+SUMIFS(LCapitalPrêt1,LMoisPrêt1,'Prêt Récap'!A95)+SUMIFS(LCapitalPrêt2,LMoisPrêt2,'Prêt Récap'!A95)</f>
        <v>#NAME?</v>
      </c>
      <c r="C95" s="7" t="e">
        <f>SUMIFS(LIntérêtsprêt3,LMoisPrêt3,$A95)+SUMIFS(LIntérêtsPrêt1,LMoisPrêt1,'Prêt Récap'!$A95)+SUMIFS(LIntérêtsPrêt2,LMoisPrêt2,'Prêt Récap'!$A95)</f>
        <v>#NAME?</v>
      </c>
      <c r="D95" s="7" t="e">
        <f t="shared" si="7"/>
        <v>#NAME?</v>
      </c>
      <c r="E95" s="7" t="e">
        <f t="shared" si="9"/>
        <v>#NAME?</v>
      </c>
      <c r="F95" s="6" t="e">
        <f t="shared" si="10"/>
        <v>#NAME?</v>
      </c>
      <c r="G95" s="6" t="e">
        <f t="shared" si="11"/>
        <v>#NAME?</v>
      </c>
      <c r="H95" s="1" t="e">
        <f>IF(AND(MONTH(DATEVALUE([0]!MoisPrêt1&amp;"1"))=G95,[0]!AnneePrêt1=F95),[0]!MontantPrêt1,0)+IF(AND(MONTH(DATEVALUE([0]!MoisPrêt2&amp;"1"))=G95,[0]!AnneePrêt2=F95),[0]!MontantPrêt2,0)+IF(AND(MONTH(DATEVALUE(MoisPrêt3&amp;"1"))=G95,AnnéePrêt3=F95),MontantPrêt3,0)</f>
        <v>#NAME?</v>
      </c>
      <c r="I95" s="6" t="s">
        <v>25</v>
      </c>
      <c r="J95" s="6" t="s">
        <v>17</v>
      </c>
      <c r="K95" s="6" t="s">
        <v>16</v>
      </c>
    </row>
    <row r="96" spans="1:11">
      <c r="A96" s="5" t="e">
        <f t="shared" si="12"/>
        <v>#NAME?</v>
      </c>
      <c r="B96" s="7" t="e">
        <f>SUMIFS(LCapitalPrêt3,LMoisPrêt3,A96)+SUMIFS(LCapitalPrêt1,LMoisPrêt1,'Prêt Récap'!A96)+SUMIFS(LCapitalPrêt2,LMoisPrêt2,'Prêt Récap'!A96)</f>
        <v>#NAME?</v>
      </c>
      <c r="C96" s="7" t="e">
        <f>SUMIFS(LIntérêtsprêt3,LMoisPrêt3,$A96)+SUMIFS(LIntérêtsPrêt1,LMoisPrêt1,'Prêt Récap'!$A96)+SUMIFS(LIntérêtsPrêt2,LMoisPrêt2,'Prêt Récap'!$A96)</f>
        <v>#NAME?</v>
      </c>
      <c r="D96" s="7" t="e">
        <f t="shared" si="7"/>
        <v>#NAME?</v>
      </c>
      <c r="E96" s="7" t="e">
        <f t="shared" si="9"/>
        <v>#NAME?</v>
      </c>
      <c r="F96" s="6" t="e">
        <f t="shared" si="10"/>
        <v>#NAME?</v>
      </c>
      <c r="G96" s="6" t="e">
        <f t="shared" si="11"/>
        <v>#NAME?</v>
      </c>
      <c r="H96" s="1" t="e">
        <f>IF(AND(MONTH(DATEVALUE([0]!MoisPrêt1&amp;"1"))=G96,[0]!AnneePrêt1=F96),[0]!MontantPrêt1,0)+IF(AND(MONTH(DATEVALUE([0]!MoisPrêt2&amp;"1"))=G96,[0]!AnneePrêt2=F96),[0]!MontantPrêt2,0)+IF(AND(MONTH(DATEVALUE(MoisPrêt3&amp;"1"))=G96,AnnéePrêt3=F96),MontantPrêt3,0)</f>
        <v>#NAME?</v>
      </c>
      <c r="I96" s="6" t="s">
        <v>25</v>
      </c>
      <c r="J96" s="6" t="s">
        <v>17</v>
      </c>
      <c r="K96" s="6" t="s">
        <v>16</v>
      </c>
    </row>
    <row r="97" spans="1:11">
      <c r="A97" s="5" t="e">
        <f t="shared" si="12"/>
        <v>#NAME?</v>
      </c>
      <c r="B97" s="7" t="e">
        <f>SUMIFS(LCapitalPrêt3,LMoisPrêt3,A97)+SUMIFS(LCapitalPrêt1,LMoisPrêt1,'Prêt Récap'!A97)+SUMIFS(LCapitalPrêt2,LMoisPrêt2,'Prêt Récap'!A97)</f>
        <v>#NAME?</v>
      </c>
      <c r="C97" s="7" t="e">
        <f>SUMIFS(LIntérêtsprêt3,LMoisPrêt3,$A97)+SUMIFS(LIntérêtsPrêt1,LMoisPrêt1,'Prêt Récap'!$A97)+SUMIFS(LIntérêtsPrêt2,LMoisPrêt2,'Prêt Récap'!$A97)</f>
        <v>#NAME?</v>
      </c>
      <c r="D97" s="7" t="e">
        <f t="shared" si="7"/>
        <v>#NAME?</v>
      </c>
      <c r="E97" s="7" t="e">
        <f t="shared" si="9"/>
        <v>#NAME?</v>
      </c>
      <c r="F97" s="6" t="e">
        <f t="shared" si="10"/>
        <v>#NAME?</v>
      </c>
      <c r="G97" s="6" t="e">
        <f t="shared" si="11"/>
        <v>#NAME?</v>
      </c>
      <c r="H97" s="1" t="e">
        <f>IF(AND(MONTH(DATEVALUE([0]!MoisPrêt1&amp;"1"))=G97,[0]!AnneePrêt1=F97),[0]!MontantPrêt1,0)+IF(AND(MONTH(DATEVALUE([0]!MoisPrêt2&amp;"1"))=G97,[0]!AnneePrêt2=F97),[0]!MontantPrêt2,0)+IF(AND(MONTH(DATEVALUE(MoisPrêt3&amp;"1"))=G97,AnnéePrêt3=F97),MontantPrêt3,0)</f>
        <v>#NAME?</v>
      </c>
      <c r="I97" s="6" t="s">
        <v>25</v>
      </c>
      <c r="J97" s="6" t="s">
        <v>17</v>
      </c>
      <c r="K97" s="6" t="s">
        <v>16</v>
      </c>
    </row>
    <row r="98" spans="1:11">
      <c r="A98" s="5" t="e">
        <f t="shared" si="12"/>
        <v>#NAME?</v>
      </c>
      <c r="B98" s="7" t="e">
        <f>SUMIFS(LCapitalPrêt3,LMoisPrêt3,A98)+SUMIFS(LCapitalPrêt1,LMoisPrêt1,'Prêt Récap'!A98)+SUMIFS(LCapitalPrêt2,LMoisPrêt2,'Prêt Récap'!A98)</f>
        <v>#NAME?</v>
      </c>
      <c r="C98" s="7" t="e">
        <f>SUMIFS(LIntérêtsprêt3,LMoisPrêt3,$A98)+SUMIFS(LIntérêtsPrêt1,LMoisPrêt1,'Prêt Récap'!$A98)+SUMIFS(LIntérêtsPrêt2,LMoisPrêt2,'Prêt Récap'!$A98)</f>
        <v>#NAME?</v>
      </c>
      <c r="D98" s="7" t="e">
        <f t="shared" si="7"/>
        <v>#NAME?</v>
      </c>
      <c r="E98" s="7" t="e">
        <f t="shared" si="9"/>
        <v>#NAME?</v>
      </c>
      <c r="F98" s="6" t="e">
        <f t="shared" si="10"/>
        <v>#NAME?</v>
      </c>
      <c r="G98" s="6" t="e">
        <f t="shared" si="11"/>
        <v>#NAME?</v>
      </c>
      <c r="H98" s="1" t="e">
        <f>IF(AND(MONTH(DATEVALUE([0]!MoisPrêt1&amp;"1"))=G98,[0]!AnneePrêt1=F98),[0]!MontantPrêt1,0)+IF(AND(MONTH(DATEVALUE([0]!MoisPrêt2&amp;"1"))=G98,[0]!AnneePrêt2=F98),[0]!MontantPrêt2,0)+IF(AND(MONTH(DATEVALUE(MoisPrêt3&amp;"1"))=G98,AnnéePrêt3=F98),MontantPrêt3,0)</f>
        <v>#NAME?</v>
      </c>
      <c r="I98" s="6" t="s">
        <v>25</v>
      </c>
      <c r="J98" s="6" t="s">
        <v>17</v>
      </c>
      <c r="K98" s="6" t="s">
        <v>16</v>
      </c>
    </row>
    <row r="99" spans="1:11">
      <c r="A99" s="5" t="e">
        <f t="shared" si="12"/>
        <v>#NAME?</v>
      </c>
      <c r="B99" s="7" t="e">
        <f>SUMIFS(LCapitalPrêt3,LMoisPrêt3,A99)+SUMIFS(LCapitalPrêt1,LMoisPrêt1,'Prêt Récap'!A99)+SUMIFS(LCapitalPrêt2,LMoisPrêt2,'Prêt Récap'!A99)</f>
        <v>#NAME?</v>
      </c>
      <c r="C99" s="7" t="e">
        <f>SUMIFS(LIntérêtsprêt3,LMoisPrêt3,$A99)+SUMIFS(LIntérêtsPrêt1,LMoisPrêt1,'Prêt Récap'!$A99)+SUMIFS(LIntérêtsPrêt2,LMoisPrêt2,'Prêt Récap'!$A99)</f>
        <v>#NAME?</v>
      </c>
      <c r="D99" s="7" t="e">
        <f t="shared" si="7"/>
        <v>#NAME?</v>
      </c>
      <c r="E99" s="7" t="e">
        <f t="shared" si="9"/>
        <v>#NAME?</v>
      </c>
      <c r="F99" s="6" t="e">
        <f t="shared" si="10"/>
        <v>#NAME?</v>
      </c>
      <c r="G99" s="6" t="e">
        <f t="shared" si="11"/>
        <v>#NAME?</v>
      </c>
      <c r="H99" s="1" t="e">
        <f>IF(AND(MONTH(DATEVALUE([0]!MoisPrêt1&amp;"1"))=G99,[0]!AnneePrêt1=F99),[0]!MontantPrêt1,0)+IF(AND(MONTH(DATEVALUE([0]!MoisPrêt2&amp;"1"))=G99,[0]!AnneePrêt2=F99),[0]!MontantPrêt2,0)+IF(AND(MONTH(DATEVALUE(MoisPrêt3&amp;"1"))=G99,AnnéePrêt3=F99),MontantPrêt3,0)</f>
        <v>#NAME?</v>
      </c>
      <c r="I99" s="6" t="s">
        <v>25</v>
      </c>
      <c r="J99" s="6" t="s">
        <v>17</v>
      </c>
      <c r="K99" s="6" t="s">
        <v>16</v>
      </c>
    </row>
    <row r="100" spans="1:11">
      <c r="A100" s="5" t="e">
        <f t="shared" si="12"/>
        <v>#NAME?</v>
      </c>
      <c r="B100" s="7" t="e">
        <f>SUMIFS(LCapitalPrêt3,LMoisPrêt3,A100)+SUMIFS(LCapitalPrêt1,LMoisPrêt1,'Prêt Récap'!A100)+SUMIFS(LCapitalPrêt2,LMoisPrêt2,'Prêt Récap'!A100)</f>
        <v>#NAME?</v>
      </c>
      <c r="C100" s="7" t="e">
        <f>SUMIFS(LIntérêtsprêt3,LMoisPrêt3,$A100)+SUMIFS(LIntérêtsPrêt1,LMoisPrêt1,'Prêt Récap'!$A100)+SUMIFS(LIntérêtsPrêt2,LMoisPrêt2,'Prêt Récap'!$A100)</f>
        <v>#NAME?</v>
      </c>
      <c r="D100" s="7" t="e">
        <f t="shared" si="7"/>
        <v>#NAME?</v>
      </c>
      <c r="E100" s="7" t="e">
        <f t="shared" si="9"/>
        <v>#NAME?</v>
      </c>
      <c r="F100" s="6" t="e">
        <f t="shared" si="10"/>
        <v>#NAME?</v>
      </c>
      <c r="G100" s="6" t="e">
        <f t="shared" si="11"/>
        <v>#NAME?</v>
      </c>
      <c r="H100" s="1" t="e">
        <f>IF(AND(MONTH(DATEVALUE([0]!MoisPrêt1&amp;"1"))=G100,[0]!AnneePrêt1=F100),[0]!MontantPrêt1,0)+IF(AND(MONTH(DATEVALUE([0]!MoisPrêt2&amp;"1"))=G100,[0]!AnneePrêt2=F100),[0]!MontantPrêt2,0)+IF(AND(MONTH(DATEVALUE(MoisPrêt3&amp;"1"))=G100,AnnéePrêt3=F100),MontantPrêt3,0)</f>
        <v>#NAME?</v>
      </c>
      <c r="I100" s="6" t="s">
        <v>25</v>
      </c>
      <c r="J100" s="6" t="s">
        <v>17</v>
      </c>
      <c r="K100" s="6" t="s">
        <v>16</v>
      </c>
    </row>
    <row r="101" spans="1:11">
      <c r="A101" s="5" t="e">
        <f t="shared" si="12"/>
        <v>#NAME?</v>
      </c>
      <c r="B101" s="7" t="e">
        <f>SUMIFS(LCapitalPrêt3,LMoisPrêt3,A101)+SUMIFS(LCapitalPrêt1,LMoisPrêt1,'Prêt Récap'!A101)+SUMIFS(LCapitalPrêt2,LMoisPrêt2,'Prêt Récap'!A101)</f>
        <v>#NAME?</v>
      </c>
      <c r="C101" s="7" t="e">
        <f>SUMIFS(LIntérêtsprêt3,LMoisPrêt3,$A101)+SUMIFS(LIntérêtsPrêt1,LMoisPrêt1,'Prêt Récap'!$A101)+SUMIFS(LIntérêtsPrêt2,LMoisPrêt2,'Prêt Récap'!$A101)</f>
        <v>#NAME?</v>
      </c>
      <c r="D101" s="7" t="e">
        <f t="shared" si="7"/>
        <v>#NAME?</v>
      </c>
      <c r="E101" s="7" t="e">
        <f t="shared" si="9"/>
        <v>#NAME?</v>
      </c>
      <c r="F101" s="6" t="e">
        <f t="shared" si="10"/>
        <v>#NAME?</v>
      </c>
      <c r="G101" s="6" t="e">
        <f t="shared" si="11"/>
        <v>#NAME?</v>
      </c>
      <c r="H101" s="1" t="e">
        <f>IF(AND(MONTH(DATEVALUE([0]!MoisPrêt1&amp;"1"))=G101,[0]!AnneePrêt1=F101),[0]!MontantPrêt1,0)+IF(AND(MONTH(DATEVALUE([0]!MoisPrêt2&amp;"1"))=G101,[0]!AnneePrêt2=F101),[0]!MontantPrêt2,0)+IF(AND(MONTH(DATEVALUE(MoisPrêt3&amp;"1"))=G101,AnnéePrêt3=F101),MontantPrêt3,0)</f>
        <v>#NAME?</v>
      </c>
      <c r="I101" s="6" t="s">
        <v>25</v>
      </c>
      <c r="J101" s="6" t="s">
        <v>17</v>
      </c>
      <c r="K101" s="6" t="s">
        <v>16</v>
      </c>
    </row>
    <row r="102" spans="1:11">
      <c r="A102" s="5" t="e">
        <f t="shared" si="12"/>
        <v>#NAME?</v>
      </c>
      <c r="B102" s="7" t="e">
        <f>SUMIFS(LCapitalPrêt3,LMoisPrêt3,A102)+SUMIFS(LCapitalPrêt1,LMoisPrêt1,'Prêt Récap'!A102)+SUMIFS(LCapitalPrêt2,LMoisPrêt2,'Prêt Récap'!A102)</f>
        <v>#NAME?</v>
      </c>
      <c r="C102" s="7" t="e">
        <f>SUMIFS(LIntérêtsprêt3,LMoisPrêt3,$A102)+SUMIFS(LIntérêtsPrêt1,LMoisPrêt1,'Prêt Récap'!$A102)+SUMIFS(LIntérêtsPrêt2,LMoisPrêt2,'Prêt Récap'!$A102)</f>
        <v>#NAME?</v>
      </c>
      <c r="D102" s="7" t="e">
        <f t="shared" si="7"/>
        <v>#NAME?</v>
      </c>
      <c r="E102" s="7" t="e">
        <f t="shared" si="9"/>
        <v>#NAME?</v>
      </c>
      <c r="F102" s="6" t="e">
        <f t="shared" si="10"/>
        <v>#NAME?</v>
      </c>
      <c r="G102" s="6" t="e">
        <f t="shared" si="11"/>
        <v>#NAME?</v>
      </c>
      <c r="H102" s="1" t="e">
        <f>IF(AND(MONTH(DATEVALUE([0]!MoisPrêt1&amp;"1"))=G102,[0]!AnneePrêt1=F102),[0]!MontantPrêt1,0)+IF(AND(MONTH(DATEVALUE([0]!MoisPrêt2&amp;"1"))=G102,[0]!AnneePrêt2=F102),[0]!MontantPrêt2,0)+IF(AND(MONTH(DATEVALUE(MoisPrêt3&amp;"1"))=G102,AnnéePrêt3=F102),MontantPrêt3,0)</f>
        <v>#NAME?</v>
      </c>
      <c r="I102" s="6" t="s">
        <v>25</v>
      </c>
      <c r="J102" s="6" t="s">
        <v>17</v>
      </c>
      <c r="K102" s="6" t="s">
        <v>16</v>
      </c>
    </row>
    <row r="103" spans="1:11">
      <c r="A103" s="5" t="e">
        <f t="shared" si="12"/>
        <v>#NAME?</v>
      </c>
      <c r="B103" s="7" t="e">
        <f>SUMIFS(LCapitalPrêt3,LMoisPrêt3,A103)+SUMIFS(LCapitalPrêt1,LMoisPrêt1,'Prêt Récap'!A103)+SUMIFS(LCapitalPrêt2,LMoisPrêt2,'Prêt Récap'!A103)</f>
        <v>#NAME?</v>
      </c>
      <c r="C103" s="7" t="e">
        <f>SUMIFS(LIntérêtsprêt3,LMoisPrêt3,$A103)+SUMIFS(LIntérêtsPrêt1,LMoisPrêt1,'Prêt Récap'!$A103)+SUMIFS(LIntérêtsPrêt2,LMoisPrêt2,'Prêt Récap'!$A103)</f>
        <v>#NAME?</v>
      </c>
      <c r="D103" s="7" t="e">
        <f t="shared" si="7"/>
        <v>#NAME?</v>
      </c>
      <c r="E103" s="7" t="e">
        <f t="shared" si="9"/>
        <v>#NAME?</v>
      </c>
      <c r="F103" s="6" t="e">
        <f t="shared" si="10"/>
        <v>#NAME?</v>
      </c>
      <c r="G103" s="6" t="e">
        <f t="shared" si="11"/>
        <v>#NAME?</v>
      </c>
      <c r="H103" s="1" t="e">
        <f>IF(AND(MONTH(DATEVALUE([0]!MoisPrêt1&amp;"1"))=G103,[0]!AnneePrêt1=F103),[0]!MontantPrêt1,0)+IF(AND(MONTH(DATEVALUE([0]!MoisPrêt2&amp;"1"))=G103,[0]!AnneePrêt2=F103),[0]!MontantPrêt2,0)+IF(AND(MONTH(DATEVALUE(MoisPrêt3&amp;"1"))=G103,AnnéePrêt3=F103),MontantPrêt3,0)</f>
        <v>#NAME?</v>
      </c>
      <c r="I103" s="6" t="s">
        <v>25</v>
      </c>
      <c r="J103" s="6" t="s">
        <v>17</v>
      </c>
      <c r="K103" s="6" t="s">
        <v>16</v>
      </c>
    </row>
    <row r="104" spans="1:11">
      <c r="A104" s="5" t="e">
        <f t="shared" si="12"/>
        <v>#NAME?</v>
      </c>
      <c r="B104" s="7" t="e">
        <f>SUMIFS(LCapitalPrêt3,LMoisPrêt3,A104)+SUMIFS(LCapitalPrêt1,LMoisPrêt1,'Prêt Récap'!A104)+SUMIFS(LCapitalPrêt2,LMoisPrêt2,'Prêt Récap'!A104)</f>
        <v>#NAME?</v>
      </c>
      <c r="C104" s="7" t="e">
        <f>SUMIFS(LIntérêtsprêt3,LMoisPrêt3,$A104)+SUMIFS(LIntérêtsPrêt1,LMoisPrêt1,'Prêt Récap'!$A104)+SUMIFS(LIntérêtsPrêt2,LMoisPrêt2,'Prêt Récap'!$A104)</f>
        <v>#NAME?</v>
      </c>
      <c r="D104" s="7" t="e">
        <f t="shared" si="7"/>
        <v>#NAME?</v>
      </c>
      <c r="E104" s="7" t="e">
        <f t="shared" si="9"/>
        <v>#NAME?</v>
      </c>
      <c r="F104" s="6" t="e">
        <f t="shared" si="10"/>
        <v>#NAME?</v>
      </c>
      <c r="G104" s="6" t="e">
        <f t="shared" si="11"/>
        <v>#NAME?</v>
      </c>
      <c r="H104" s="1" t="e">
        <f>IF(AND(MONTH(DATEVALUE([0]!MoisPrêt1&amp;"1"))=G104,[0]!AnneePrêt1=F104),[0]!MontantPrêt1,0)+IF(AND(MONTH(DATEVALUE([0]!MoisPrêt2&amp;"1"))=G104,[0]!AnneePrêt2=F104),[0]!MontantPrêt2,0)+IF(AND(MONTH(DATEVALUE(MoisPrêt3&amp;"1"))=G104,AnnéePrêt3=F104),MontantPrêt3,0)</f>
        <v>#NAME?</v>
      </c>
      <c r="I104" s="6" t="s">
        <v>25</v>
      </c>
      <c r="J104" s="6" t="s">
        <v>17</v>
      </c>
      <c r="K104" s="6" t="s">
        <v>16</v>
      </c>
    </row>
    <row r="105" spans="1:11">
      <c r="A105" s="5" t="e">
        <f t="shared" si="12"/>
        <v>#NAME?</v>
      </c>
      <c r="B105" s="7" t="e">
        <f>SUMIFS(LCapitalPrêt3,LMoisPrêt3,A105)+SUMIFS(LCapitalPrêt1,LMoisPrêt1,'Prêt Récap'!A105)+SUMIFS(LCapitalPrêt2,LMoisPrêt2,'Prêt Récap'!A105)</f>
        <v>#NAME?</v>
      </c>
      <c r="C105" s="7" t="e">
        <f>SUMIFS(LIntérêtsprêt3,LMoisPrêt3,$A105)+SUMIFS(LIntérêtsPrêt1,LMoisPrêt1,'Prêt Récap'!$A105)+SUMIFS(LIntérêtsPrêt2,LMoisPrêt2,'Prêt Récap'!$A105)</f>
        <v>#NAME?</v>
      </c>
      <c r="D105" s="7" t="e">
        <f t="shared" si="7"/>
        <v>#NAME?</v>
      </c>
      <c r="E105" s="7" t="e">
        <f t="shared" si="9"/>
        <v>#NAME?</v>
      </c>
      <c r="F105" s="6" t="e">
        <f t="shared" si="10"/>
        <v>#NAME?</v>
      </c>
      <c r="G105" s="6" t="e">
        <f t="shared" si="11"/>
        <v>#NAME?</v>
      </c>
      <c r="H105" s="1" t="e">
        <f>IF(AND(MONTH(DATEVALUE([0]!MoisPrêt1&amp;"1"))=G105,[0]!AnneePrêt1=F105),[0]!MontantPrêt1,0)+IF(AND(MONTH(DATEVALUE([0]!MoisPrêt2&amp;"1"))=G105,[0]!AnneePrêt2=F105),[0]!MontantPrêt2,0)+IF(AND(MONTH(DATEVALUE(MoisPrêt3&amp;"1"))=G105,AnnéePrêt3=F105),MontantPrêt3,0)</f>
        <v>#NAME?</v>
      </c>
      <c r="I105" s="6" t="s">
        <v>25</v>
      </c>
      <c r="J105" s="6" t="s">
        <v>17</v>
      </c>
      <c r="K105" s="6" t="s">
        <v>16</v>
      </c>
    </row>
    <row r="106" spans="1:11">
      <c r="A106" s="5" t="e">
        <f t="shared" si="12"/>
        <v>#NAME?</v>
      </c>
      <c r="B106" s="7" t="e">
        <f>SUMIFS(LCapitalPrêt3,LMoisPrêt3,A106)+SUMIFS(LCapitalPrêt1,LMoisPrêt1,'Prêt Récap'!A106)+SUMIFS(LCapitalPrêt2,LMoisPrêt2,'Prêt Récap'!A106)</f>
        <v>#NAME?</v>
      </c>
      <c r="C106" s="7" t="e">
        <f>SUMIFS(LIntérêtsprêt3,LMoisPrêt3,$A106)+SUMIFS(LIntérêtsPrêt1,LMoisPrêt1,'Prêt Récap'!$A106)+SUMIFS(LIntérêtsPrêt2,LMoisPrêt2,'Prêt Récap'!$A106)</f>
        <v>#NAME?</v>
      </c>
      <c r="D106" s="7" t="e">
        <f t="shared" si="7"/>
        <v>#NAME?</v>
      </c>
      <c r="E106" s="7" t="e">
        <f t="shared" si="9"/>
        <v>#NAME?</v>
      </c>
      <c r="F106" s="6" t="e">
        <f t="shared" si="10"/>
        <v>#NAME?</v>
      </c>
      <c r="G106" s="6" t="e">
        <f t="shared" si="11"/>
        <v>#NAME?</v>
      </c>
      <c r="H106" s="1" t="e">
        <f>IF(AND(MONTH(DATEVALUE([0]!MoisPrêt1&amp;"1"))=G106,[0]!AnneePrêt1=F106),[0]!MontantPrêt1,0)+IF(AND(MONTH(DATEVALUE([0]!MoisPrêt2&amp;"1"))=G106,[0]!AnneePrêt2=F106),[0]!MontantPrêt2,0)+IF(AND(MONTH(DATEVALUE(MoisPrêt3&amp;"1"))=G106,AnnéePrêt3=F106),MontantPrêt3,0)</f>
        <v>#NAME?</v>
      </c>
      <c r="I106" s="6" t="s">
        <v>25</v>
      </c>
      <c r="J106" s="6" t="s">
        <v>17</v>
      </c>
      <c r="K106" s="6" t="s">
        <v>16</v>
      </c>
    </row>
    <row r="107" spans="1:11">
      <c r="A107" s="5" t="e">
        <f t="shared" si="12"/>
        <v>#NAME?</v>
      </c>
      <c r="B107" s="7" t="e">
        <f>SUMIFS(LCapitalPrêt3,LMoisPrêt3,A107)+SUMIFS(LCapitalPrêt1,LMoisPrêt1,'Prêt Récap'!A107)+SUMIFS(LCapitalPrêt2,LMoisPrêt2,'Prêt Récap'!A107)</f>
        <v>#NAME?</v>
      </c>
      <c r="C107" s="7" t="e">
        <f>SUMIFS(LIntérêtsprêt3,LMoisPrêt3,$A107)+SUMIFS(LIntérêtsPrêt1,LMoisPrêt1,'Prêt Récap'!$A107)+SUMIFS(LIntérêtsPrêt2,LMoisPrêt2,'Prêt Récap'!$A107)</f>
        <v>#NAME?</v>
      </c>
      <c r="D107" s="7" t="e">
        <f t="shared" si="7"/>
        <v>#NAME?</v>
      </c>
      <c r="E107" s="7" t="e">
        <f t="shared" si="9"/>
        <v>#NAME?</v>
      </c>
      <c r="F107" s="6" t="e">
        <f t="shared" si="10"/>
        <v>#NAME?</v>
      </c>
      <c r="G107" s="6" t="e">
        <f t="shared" si="11"/>
        <v>#NAME?</v>
      </c>
      <c r="H107" s="1" t="e">
        <f>IF(AND(MONTH(DATEVALUE([0]!MoisPrêt1&amp;"1"))=G107,[0]!AnneePrêt1=F107),[0]!MontantPrêt1,0)+IF(AND(MONTH(DATEVALUE([0]!MoisPrêt2&amp;"1"))=G107,[0]!AnneePrêt2=F107),[0]!MontantPrêt2,0)+IF(AND(MONTH(DATEVALUE(MoisPrêt3&amp;"1"))=G107,AnnéePrêt3=F107),MontantPrêt3,0)</f>
        <v>#NAME?</v>
      </c>
      <c r="I107" s="6" t="s">
        <v>25</v>
      </c>
      <c r="J107" s="6" t="s">
        <v>17</v>
      </c>
      <c r="K107" s="6" t="s">
        <v>16</v>
      </c>
    </row>
    <row r="108" spans="1:11">
      <c r="A108" s="5" t="e">
        <f t="shared" si="12"/>
        <v>#NAME?</v>
      </c>
      <c r="B108" s="7" t="e">
        <f>SUMIFS(LCapitalPrêt3,LMoisPrêt3,A108)+SUMIFS(LCapitalPrêt1,LMoisPrêt1,'Prêt Récap'!A108)+SUMIFS(LCapitalPrêt2,LMoisPrêt2,'Prêt Récap'!A108)</f>
        <v>#NAME?</v>
      </c>
      <c r="C108" s="7" t="e">
        <f>SUMIFS(LIntérêtsprêt3,LMoisPrêt3,$A108)+SUMIFS(LIntérêtsPrêt1,LMoisPrêt1,'Prêt Récap'!$A108)+SUMIFS(LIntérêtsPrêt2,LMoisPrêt2,'Prêt Récap'!$A108)</f>
        <v>#NAME?</v>
      </c>
      <c r="D108" s="7" t="e">
        <f t="shared" si="7"/>
        <v>#NAME?</v>
      </c>
      <c r="E108" s="7" t="e">
        <f t="shared" si="9"/>
        <v>#NAME?</v>
      </c>
      <c r="F108" s="6" t="e">
        <f t="shared" si="10"/>
        <v>#NAME?</v>
      </c>
      <c r="G108" s="6" t="e">
        <f t="shared" si="11"/>
        <v>#NAME?</v>
      </c>
      <c r="H108" s="1" t="e">
        <f>IF(AND(MONTH(DATEVALUE([0]!MoisPrêt1&amp;"1"))=G108,[0]!AnneePrêt1=F108),[0]!MontantPrêt1,0)+IF(AND(MONTH(DATEVALUE([0]!MoisPrêt2&amp;"1"))=G108,[0]!AnneePrêt2=F108),[0]!MontantPrêt2,0)+IF(AND(MONTH(DATEVALUE(MoisPrêt3&amp;"1"))=G108,AnnéePrêt3=F108),MontantPrêt3,0)</f>
        <v>#NAME?</v>
      </c>
      <c r="I108" s="6" t="s">
        <v>25</v>
      </c>
      <c r="J108" s="6" t="s">
        <v>17</v>
      </c>
      <c r="K108" s="6" t="s">
        <v>16</v>
      </c>
    </row>
    <row r="109" spans="1:11">
      <c r="A109" s="5" t="e">
        <f t="shared" si="12"/>
        <v>#NAME?</v>
      </c>
      <c r="B109" s="7" t="e">
        <f>SUMIFS(LCapitalPrêt3,LMoisPrêt3,A109)+SUMIFS(LCapitalPrêt1,LMoisPrêt1,'Prêt Récap'!A109)+SUMIFS(LCapitalPrêt2,LMoisPrêt2,'Prêt Récap'!A109)</f>
        <v>#NAME?</v>
      </c>
      <c r="C109" s="7" t="e">
        <f>SUMIFS(LIntérêtsprêt3,LMoisPrêt3,$A109)+SUMIFS(LIntérêtsPrêt1,LMoisPrêt1,'Prêt Récap'!$A109)+SUMIFS(LIntérêtsPrêt2,LMoisPrêt2,'Prêt Récap'!$A109)</f>
        <v>#NAME?</v>
      </c>
      <c r="D109" s="7" t="e">
        <f t="shared" si="7"/>
        <v>#NAME?</v>
      </c>
      <c r="E109" s="7" t="e">
        <f t="shared" si="9"/>
        <v>#NAME?</v>
      </c>
      <c r="F109" s="6" t="e">
        <f t="shared" si="10"/>
        <v>#NAME?</v>
      </c>
      <c r="G109" s="6" t="e">
        <f t="shared" si="11"/>
        <v>#NAME?</v>
      </c>
      <c r="H109" s="1" t="e">
        <f>IF(AND(MONTH(DATEVALUE([0]!MoisPrêt1&amp;"1"))=G109,[0]!AnneePrêt1=F109),[0]!MontantPrêt1,0)+IF(AND(MONTH(DATEVALUE([0]!MoisPrêt2&amp;"1"))=G109,[0]!AnneePrêt2=F109),[0]!MontantPrêt2,0)+IF(AND(MONTH(DATEVALUE(MoisPrêt3&amp;"1"))=G109,AnnéePrêt3=F109),MontantPrêt3,0)</f>
        <v>#NAME?</v>
      </c>
      <c r="I109" s="6" t="s">
        <v>25</v>
      </c>
      <c r="J109" s="6" t="s">
        <v>17</v>
      </c>
      <c r="K109" s="6" t="s">
        <v>16</v>
      </c>
    </row>
    <row r="110" spans="1:11">
      <c r="A110" s="5" t="e">
        <f t="shared" si="12"/>
        <v>#NAME?</v>
      </c>
      <c r="B110" s="7" t="e">
        <f>SUMIFS(LCapitalPrêt3,LMoisPrêt3,A110)+SUMIFS(LCapitalPrêt1,LMoisPrêt1,'Prêt Récap'!A110)+SUMIFS(LCapitalPrêt2,LMoisPrêt2,'Prêt Récap'!A110)</f>
        <v>#NAME?</v>
      </c>
      <c r="C110" s="7" t="e">
        <f>SUMIFS(LIntérêtsprêt3,LMoisPrêt3,$A110)+SUMIFS(LIntérêtsPrêt1,LMoisPrêt1,'Prêt Récap'!$A110)+SUMIFS(LIntérêtsPrêt2,LMoisPrêt2,'Prêt Récap'!$A110)</f>
        <v>#NAME?</v>
      </c>
      <c r="D110" s="7" t="e">
        <f t="shared" si="7"/>
        <v>#NAME?</v>
      </c>
      <c r="E110" s="7" t="e">
        <f t="shared" si="9"/>
        <v>#NAME?</v>
      </c>
      <c r="F110" s="6" t="e">
        <f t="shared" si="10"/>
        <v>#NAME?</v>
      </c>
      <c r="G110" s="6" t="e">
        <f t="shared" si="11"/>
        <v>#NAME?</v>
      </c>
      <c r="H110" s="1" t="e">
        <f>IF(AND(MONTH(DATEVALUE([0]!MoisPrêt1&amp;"1"))=G110,[0]!AnneePrêt1=F110),[0]!MontantPrêt1,0)+IF(AND(MONTH(DATEVALUE([0]!MoisPrêt2&amp;"1"))=G110,[0]!AnneePrêt2=F110),[0]!MontantPrêt2,0)+IF(AND(MONTH(DATEVALUE(MoisPrêt3&amp;"1"))=G110,AnnéePrêt3=F110),MontantPrêt3,0)</f>
        <v>#NAME?</v>
      </c>
      <c r="I110" s="6" t="s">
        <v>25</v>
      </c>
      <c r="J110" s="6" t="s">
        <v>17</v>
      </c>
      <c r="K110" s="6" t="s">
        <v>16</v>
      </c>
    </row>
    <row r="111" spans="1:11">
      <c r="A111" s="5" t="e">
        <f t="shared" si="12"/>
        <v>#NAME?</v>
      </c>
      <c r="B111" s="7" t="e">
        <f>SUMIFS(LCapitalPrêt3,LMoisPrêt3,A111)+SUMIFS(LCapitalPrêt1,LMoisPrêt1,'Prêt Récap'!A111)+SUMIFS(LCapitalPrêt2,LMoisPrêt2,'Prêt Récap'!A111)</f>
        <v>#NAME?</v>
      </c>
      <c r="C111" s="7" t="e">
        <f>SUMIFS(LIntérêtsprêt3,LMoisPrêt3,$A111)+SUMIFS(LIntérêtsPrêt1,LMoisPrêt1,'Prêt Récap'!$A111)+SUMIFS(LIntérêtsPrêt2,LMoisPrêt2,'Prêt Récap'!$A111)</f>
        <v>#NAME?</v>
      </c>
      <c r="D111" s="7" t="e">
        <f t="shared" si="7"/>
        <v>#NAME?</v>
      </c>
      <c r="E111" s="7" t="e">
        <f t="shared" si="9"/>
        <v>#NAME?</v>
      </c>
      <c r="F111" s="6" t="e">
        <f t="shared" si="10"/>
        <v>#NAME?</v>
      </c>
      <c r="G111" s="6" t="e">
        <f t="shared" si="11"/>
        <v>#NAME?</v>
      </c>
      <c r="H111" s="1" t="e">
        <f>IF(AND(MONTH(DATEVALUE([0]!MoisPrêt1&amp;"1"))=G111,[0]!AnneePrêt1=F111),[0]!MontantPrêt1,0)+IF(AND(MONTH(DATEVALUE([0]!MoisPrêt2&amp;"1"))=G111,[0]!AnneePrêt2=F111),[0]!MontantPrêt2,0)+IF(AND(MONTH(DATEVALUE(MoisPrêt3&amp;"1"))=G111,AnnéePrêt3=F111),MontantPrêt3,0)</f>
        <v>#NAME?</v>
      </c>
      <c r="I111" s="6" t="s">
        <v>25</v>
      </c>
      <c r="J111" s="6" t="s">
        <v>17</v>
      </c>
      <c r="K111" s="6" t="s">
        <v>16</v>
      </c>
    </row>
    <row r="112" spans="1:11">
      <c r="A112" s="5" t="e">
        <f t="shared" si="12"/>
        <v>#NAME?</v>
      </c>
      <c r="B112" s="7" t="e">
        <f>SUMIFS(LCapitalPrêt3,LMoisPrêt3,A112)+SUMIFS(LCapitalPrêt1,LMoisPrêt1,'Prêt Récap'!A112)+SUMIFS(LCapitalPrêt2,LMoisPrêt2,'Prêt Récap'!A112)</f>
        <v>#NAME?</v>
      </c>
      <c r="C112" s="7" t="e">
        <f>SUMIFS(LIntérêtsprêt3,LMoisPrêt3,$A112)+SUMIFS(LIntérêtsPrêt1,LMoisPrêt1,'Prêt Récap'!$A112)+SUMIFS(LIntérêtsPrêt2,LMoisPrêt2,'Prêt Récap'!$A112)</f>
        <v>#NAME?</v>
      </c>
      <c r="D112" s="7" t="e">
        <f t="shared" si="7"/>
        <v>#NAME?</v>
      </c>
      <c r="E112" s="7" t="e">
        <f t="shared" si="9"/>
        <v>#NAME?</v>
      </c>
      <c r="F112" s="6" t="e">
        <f t="shared" si="10"/>
        <v>#NAME?</v>
      </c>
      <c r="G112" s="6" t="e">
        <f t="shared" si="11"/>
        <v>#NAME?</v>
      </c>
      <c r="H112" s="1" t="e">
        <f>IF(AND(MONTH(DATEVALUE([0]!MoisPrêt1&amp;"1"))=G112,[0]!AnneePrêt1=F112),[0]!MontantPrêt1,0)+IF(AND(MONTH(DATEVALUE([0]!MoisPrêt2&amp;"1"))=G112,[0]!AnneePrêt2=F112),[0]!MontantPrêt2,0)+IF(AND(MONTH(DATEVALUE(MoisPrêt3&amp;"1"))=G112,AnnéePrêt3=F112),MontantPrêt3,0)</f>
        <v>#NAME?</v>
      </c>
      <c r="I112" s="6" t="s">
        <v>25</v>
      </c>
      <c r="J112" s="6" t="s">
        <v>17</v>
      </c>
      <c r="K112" s="6" t="s">
        <v>16</v>
      </c>
    </row>
    <row r="113" spans="1:11">
      <c r="A113" s="5" t="e">
        <f t="shared" si="12"/>
        <v>#NAME?</v>
      </c>
      <c r="B113" s="7" t="e">
        <f>SUMIFS(LCapitalPrêt3,LMoisPrêt3,A113)+SUMIFS(LCapitalPrêt1,LMoisPrêt1,'Prêt Récap'!A113)+SUMIFS(LCapitalPrêt2,LMoisPrêt2,'Prêt Récap'!A113)</f>
        <v>#NAME?</v>
      </c>
      <c r="C113" s="7" t="e">
        <f>SUMIFS(LIntérêtsprêt3,LMoisPrêt3,$A113)+SUMIFS(LIntérêtsPrêt1,LMoisPrêt1,'Prêt Récap'!$A113)+SUMIFS(LIntérêtsPrêt2,LMoisPrêt2,'Prêt Récap'!$A113)</f>
        <v>#NAME?</v>
      </c>
      <c r="D113" s="7" t="e">
        <f t="shared" si="7"/>
        <v>#NAME?</v>
      </c>
      <c r="E113" s="7" t="e">
        <f t="shared" si="9"/>
        <v>#NAME?</v>
      </c>
      <c r="F113" s="6" t="e">
        <f t="shared" si="10"/>
        <v>#NAME?</v>
      </c>
      <c r="G113" s="6" t="e">
        <f t="shared" si="11"/>
        <v>#NAME?</v>
      </c>
      <c r="H113" s="1" t="e">
        <f>IF(AND(MONTH(DATEVALUE([0]!MoisPrêt1&amp;"1"))=G113,[0]!AnneePrêt1=F113),[0]!MontantPrêt1,0)+IF(AND(MONTH(DATEVALUE([0]!MoisPrêt2&amp;"1"))=G113,[0]!AnneePrêt2=F113),[0]!MontantPrêt2,0)+IF(AND(MONTH(DATEVALUE(MoisPrêt3&amp;"1"))=G113,AnnéePrêt3=F113),MontantPrêt3,0)</f>
        <v>#NAME?</v>
      </c>
      <c r="I113" s="6" t="s">
        <v>25</v>
      </c>
      <c r="J113" s="6" t="s">
        <v>17</v>
      </c>
      <c r="K113" s="6" t="s">
        <v>16</v>
      </c>
    </row>
    <row r="114" spans="1:11">
      <c r="A114" s="5" t="e">
        <f t="shared" si="12"/>
        <v>#NAME?</v>
      </c>
      <c r="B114" s="7" t="e">
        <f>SUMIFS(LCapitalPrêt3,LMoisPrêt3,A114)+SUMIFS(LCapitalPrêt1,LMoisPrêt1,'Prêt Récap'!A114)+SUMIFS(LCapitalPrêt2,LMoisPrêt2,'Prêt Récap'!A114)</f>
        <v>#NAME?</v>
      </c>
      <c r="C114" s="7" t="e">
        <f>SUMIFS(LIntérêtsprêt3,LMoisPrêt3,$A114)+SUMIFS(LIntérêtsPrêt1,LMoisPrêt1,'Prêt Récap'!$A114)+SUMIFS(LIntérêtsPrêt2,LMoisPrêt2,'Prêt Récap'!$A114)</f>
        <v>#NAME?</v>
      </c>
      <c r="D114" s="7" t="e">
        <f t="shared" si="7"/>
        <v>#NAME?</v>
      </c>
      <c r="E114" s="7" t="e">
        <f t="shared" si="9"/>
        <v>#NAME?</v>
      </c>
      <c r="F114" s="6" t="e">
        <f t="shared" si="10"/>
        <v>#NAME?</v>
      </c>
      <c r="G114" s="6" t="e">
        <f t="shared" si="11"/>
        <v>#NAME?</v>
      </c>
      <c r="H114" s="1" t="e">
        <f>IF(AND(MONTH(DATEVALUE([0]!MoisPrêt1&amp;"1"))=G114,[0]!AnneePrêt1=F114),[0]!MontantPrêt1,0)+IF(AND(MONTH(DATEVALUE([0]!MoisPrêt2&amp;"1"))=G114,[0]!AnneePrêt2=F114),[0]!MontantPrêt2,0)+IF(AND(MONTH(DATEVALUE(MoisPrêt3&amp;"1"))=G114,AnnéePrêt3=F114),MontantPrêt3,0)</f>
        <v>#NAME?</v>
      </c>
      <c r="I114" s="6" t="s">
        <v>25</v>
      </c>
      <c r="J114" s="6" t="s">
        <v>17</v>
      </c>
      <c r="K114" s="6" t="s">
        <v>16</v>
      </c>
    </row>
    <row r="115" spans="1:11">
      <c r="A115" s="5" t="e">
        <f t="shared" si="12"/>
        <v>#NAME?</v>
      </c>
      <c r="B115" s="7" t="e">
        <f>SUMIFS(LCapitalPrêt3,LMoisPrêt3,A115)+SUMIFS(LCapitalPrêt1,LMoisPrêt1,'Prêt Récap'!A115)+SUMIFS(LCapitalPrêt2,LMoisPrêt2,'Prêt Récap'!A115)</f>
        <v>#NAME?</v>
      </c>
      <c r="C115" s="7" t="e">
        <f>SUMIFS(LIntérêtsprêt3,LMoisPrêt3,$A115)+SUMIFS(LIntérêtsPrêt1,LMoisPrêt1,'Prêt Récap'!$A115)+SUMIFS(LIntérêtsPrêt2,LMoisPrêt2,'Prêt Récap'!$A115)</f>
        <v>#NAME?</v>
      </c>
      <c r="D115" s="7" t="e">
        <f t="shared" si="7"/>
        <v>#NAME?</v>
      </c>
      <c r="E115" s="7" t="e">
        <f t="shared" si="9"/>
        <v>#NAME?</v>
      </c>
      <c r="F115" s="6" t="e">
        <f t="shared" si="10"/>
        <v>#NAME?</v>
      </c>
      <c r="G115" s="6" t="e">
        <f t="shared" si="11"/>
        <v>#NAME?</v>
      </c>
      <c r="H115" s="1" t="e">
        <f>IF(AND(MONTH(DATEVALUE([0]!MoisPrêt1&amp;"1"))=G115,[0]!AnneePrêt1=F115),[0]!MontantPrêt1,0)+IF(AND(MONTH(DATEVALUE([0]!MoisPrêt2&amp;"1"))=G115,[0]!AnneePrêt2=F115),[0]!MontantPrêt2,0)+IF(AND(MONTH(DATEVALUE(MoisPrêt3&amp;"1"))=G115,AnnéePrêt3=F115),MontantPrêt3,0)</f>
        <v>#NAME?</v>
      </c>
      <c r="I115" s="6" t="s">
        <v>25</v>
      </c>
      <c r="J115" s="6" t="s">
        <v>17</v>
      </c>
      <c r="K115" s="6" t="s">
        <v>16</v>
      </c>
    </row>
    <row r="116" spans="1:11">
      <c r="A116" s="5" t="e">
        <f t="shared" si="12"/>
        <v>#NAME?</v>
      </c>
      <c r="B116" s="7" t="e">
        <f>SUMIFS(LCapitalPrêt3,LMoisPrêt3,A116)+SUMIFS(LCapitalPrêt1,LMoisPrêt1,'Prêt Récap'!A116)+SUMIFS(LCapitalPrêt2,LMoisPrêt2,'Prêt Récap'!A116)</f>
        <v>#NAME?</v>
      </c>
      <c r="C116" s="7" t="e">
        <f>SUMIFS(LIntérêtsprêt3,LMoisPrêt3,$A116)+SUMIFS(LIntérêtsPrêt1,LMoisPrêt1,'Prêt Récap'!$A116)+SUMIFS(LIntérêtsPrêt2,LMoisPrêt2,'Prêt Récap'!$A116)</f>
        <v>#NAME?</v>
      </c>
      <c r="D116" s="7" t="e">
        <f t="shared" si="7"/>
        <v>#NAME?</v>
      </c>
      <c r="E116" s="7" t="e">
        <f t="shared" si="9"/>
        <v>#NAME?</v>
      </c>
      <c r="F116" s="6" t="e">
        <f t="shared" si="10"/>
        <v>#NAME?</v>
      </c>
      <c r="G116" s="6" t="e">
        <f t="shared" si="11"/>
        <v>#NAME?</v>
      </c>
      <c r="H116" s="1" t="e">
        <f>IF(AND(MONTH(DATEVALUE([0]!MoisPrêt1&amp;"1"))=G116,[0]!AnneePrêt1=F116),[0]!MontantPrêt1,0)+IF(AND(MONTH(DATEVALUE([0]!MoisPrêt2&amp;"1"))=G116,[0]!AnneePrêt2=F116),[0]!MontantPrêt2,0)+IF(AND(MONTH(DATEVALUE(MoisPrêt3&amp;"1"))=G116,AnnéePrêt3=F116),MontantPrêt3,0)</f>
        <v>#NAME?</v>
      </c>
      <c r="I116" s="6" t="s">
        <v>25</v>
      </c>
      <c r="J116" s="6" t="s">
        <v>17</v>
      </c>
      <c r="K116" s="6" t="s">
        <v>16</v>
      </c>
    </row>
    <row r="117" spans="1:11">
      <c r="A117" s="5" t="e">
        <f t="shared" si="12"/>
        <v>#NAME?</v>
      </c>
      <c r="B117" s="7" t="e">
        <f>SUMIFS(LCapitalPrêt3,LMoisPrêt3,A117)+SUMIFS(LCapitalPrêt1,LMoisPrêt1,'Prêt Récap'!A117)+SUMIFS(LCapitalPrêt2,LMoisPrêt2,'Prêt Récap'!A117)</f>
        <v>#NAME?</v>
      </c>
      <c r="C117" s="7" t="e">
        <f>SUMIFS(LIntérêtsprêt3,LMoisPrêt3,$A117)+SUMIFS(LIntérêtsPrêt1,LMoisPrêt1,'Prêt Récap'!$A117)+SUMIFS(LIntérêtsPrêt2,LMoisPrêt2,'Prêt Récap'!$A117)</f>
        <v>#NAME?</v>
      </c>
      <c r="D117" s="7" t="e">
        <f t="shared" si="7"/>
        <v>#NAME?</v>
      </c>
      <c r="E117" s="7" t="e">
        <f t="shared" si="9"/>
        <v>#NAME?</v>
      </c>
      <c r="F117" s="6" t="e">
        <f t="shared" si="10"/>
        <v>#NAME?</v>
      </c>
      <c r="G117" s="6" t="e">
        <f t="shared" si="11"/>
        <v>#NAME?</v>
      </c>
      <c r="H117" s="1" t="e">
        <f>IF(AND(MONTH(DATEVALUE([0]!MoisPrêt1&amp;"1"))=G117,[0]!AnneePrêt1=F117),[0]!MontantPrêt1,0)+IF(AND(MONTH(DATEVALUE([0]!MoisPrêt2&amp;"1"))=G117,[0]!AnneePrêt2=F117),[0]!MontantPrêt2,0)+IF(AND(MONTH(DATEVALUE(MoisPrêt3&amp;"1"))=G117,AnnéePrêt3=F117),MontantPrêt3,0)</f>
        <v>#NAME?</v>
      </c>
      <c r="I117" s="6" t="s">
        <v>25</v>
      </c>
      <c r="J117" s="6" t="s">
        <v>17</v>
      </c>
      <c r="K117" s="6" t="s">
        <v>16</v>
      </c>
    </row>
    <row r="118" spans="1:11">
      <c r="A118" s="5" t="e">
        <f t="shared" si="12"/>
        <v>#NAME?</v>
      </c>
      <c r="B118" s="7" t="e">
        <f>SUMIFS(LCapitalPrêt3,LMoisPrêt3,A118)+SUMIFS(LCapitalPrêt1,LMoisPrêt1,'Prêt Récap'!A118)+SUMIFS(LCapitalPrêt2,LMoisPrêt2,'Prêt Récap'!A118)</f>
        <v>#NAME?</v>
      </c>
      <c r="C118" s="7" t="e">
        <f>SUMIFS(LIntérêtsprêt3,LMoisPrêt3,$A118)+SUMIFS(LIntérêtsPrêt1,LMoisPrêt1,'Prêt Récap'!$A118)+SUMIFS(LIntérêtsPrêt2,LMoisPrêt2,'Prêt Récap'!$A118)</f>
        <v>#NAME?</v>
      </c>
      <c r="D118" s="7" t="e">
        <f t="shared" si="7"/>
        <v>#NAME?</v>
      </c>
      <c r="E118" s="7" t="e">
        <f t="shared" si="9"/>
        <v>#NAME?</v>
      </c>
      <c r="F118" s="6" t="e">
        <f t="shared" si="10"/>
        <v>#NAME?</v>
      </c>
      <c r="G118" s="6" t="e">
        <f t="shared" si="11"/>
        <v>#NAME?</v>
      </c>
      <c r="H118" s="1" t="e">
        <f>IF(AND(MONTH(DATEVALUE([0]!MoisPrêt1&amp;"1"))=G118,[0]!AnneePrêt1=F118),[0]!MontantPrêt1,0)+IF(AND(MONTH(DATEVALUE([0]!MoisPrêt2&amp;"1"))=G118,[0]!AnneePrêt2=F118),[0]!MontantPrêt2,0)+IF(AND(MONTH(DATEVALUE(MoisPrêt3&amp;"1"))=G118,AnnéePrêt3=F118),MontantPrêt3,0)</f>
        <v>#NAME?</v>
      </c>
      <c r="I118" s="6" t="s">
        <v>25</v>
      </c>
      <c r="J118" s="6" t="s">
        <v>17</v>
      </c>
      <c r="K118" s="6" t="s">
        <v>16</v>
      </c>
    </row>
    <row r="119" spans="1:11">
      <c r="A119" s="5" t="e">
        <f t="shared" si="12"/>
        <v>#NAME?</v>
      </c>
      <c r="B119" s="7" t="e">
        <f>SUMIFS(LCapitalPrêt3,LMoisPrêt3,A119)+SUMIFS(LCapitalPrêt1,LMoisPrêt1,'Prêt Récap'!A119)+SUMIFS(LCapitalPrêt2,LMoisPrêt2,'Prêt Récap'!A119)</f>
        <v>#NAME?</v>
      </c>
      <c r="C119" s="7" t="e">
        <f>SUMIFS(LIntérêtsprêt3,LMoisPrêt3,$A119)+SUMIFS(LIntérêtsPrêt1,LMoisPrêt1,'Prêt Récap'!$A119)+SUMIFS(LIntérêtsPrêt2,LMoisPrêt2,'Prêt Récap'!$A119)</f>
        <v>#NAME?</v>
      </c>
      <c r="D119" s="7" t="e">
        <f t="shared" si="7"/>
        <v>#NAME?</v>
      </c>
      <c r="E119" s="7" t="e">
        <f t="shared" si="9"/>
        <v>#NAME?</v>
      </c>
      <c r="F119" s="6" t="e">
        <f t="shared" si="10"/>
        <v>#NAME?</v>
      </c>
      <c r="G119" s="6" t="e">
        <f t="shared" si="11"/>
        <v>#NAME?</v>
      </c>
      <c r="H119" s="1" t="e">
        <f>IF(AND(MONTH(DATEVALUE([0]!MoisPrêt1&amp;"1"))=G119,[0]!AnneePrêt1=F119),[0]!MontantPrêt1,0)+IF(AND(MONTH(DATEVALUE([0]!MoisPrêt2&amp;"1"))=G119,[0]!AnneePrêt2=F119),[0]!MontantPrêt2,0)+IF(AND(MONTH(DATEVALUE(MoisPrêt3&amp;"1"))=G119,AnnéePrêt3=F119),MontantPrêt3,0)</f>
        <v>#NAME?</v>
      </c>
      <c r="I119" s="6" t="s">
        <v>25</v>
      </c>
      <c r="J119" s="6" t="s">
        <v>17</v>
      </c>
      <c r="K119" s="6" t="s">
        <v>16</v>
      </c>
    </row>
    <row r="120" spans="1:11">
      <c r="A120" s="5" t="e">
        <f t="shared" si="12"/>
        <v>#NAME?</v>
      </c>
      <c r="B120" s="7" t="e">
        <f>SUMIFS(LCapitalPrêt3,LMoisPrêt3,A120)+SUMIFS(LCapitalPrêt1,LMoisPrêt1,'Prêt Récap'!A120)+SUMIFS(LCapitalPrêt2,LMoisPrêt2,'Prêt Récap'!A120)</f>
        <v>#NAME?</v>
      </c>
      <c r="C120" s="7" t="e">
        <f>SUMIFS(LIntérêtsprêt3,LMoisPrêt3,$A120)+SUMIFS(LIntérêtsPrêt1,LMoisPrêt1,'Prêt Récap'!$A120)+SUMIFS(LIntérêtsPrêt2,LMoisPrêt2,'Prêt Récap'!$A120)</f>
        <v>#NAME?</v>
      </c>
      <c r="D120" s="7" t="e">
        <f t="shared" si="7"/>
        <v>#NAME?</v>
      </c>
      <c r="E120" s="7" t="e">
        <f t="shared" si="9"/>
        <v>#NAME?</v>
      </c>
      <c r="F120" s="6" t="e">
        <f t="shared" si="10"/>
        <v>#NAME?</v>
      </c>
      <c r="G120" s="6" t="e">
        <f t="shared" si="11"/>
        <v>#NAME?</v>
      </c>
      <c r="H120" s="1" t="e">
        <f>IF(AND(MONTH(DATEVALUE([0]!MoisPrêt1&amp;"1"))=G120,[0]!AnneePrêt1=F120),[0]!MontantPrêt1,0)+IF(AND(MONTH(DATEVALUE([0]!MoisPrêt2&amp;"1"))=G120,[0]!AnneePrêt2=F120),[0]!MontantPrêt2,0)+IF(AND(MONTH(DATEVALUE(MoisPrêt3&amp;"1"))=G120,AnnéePrêt3=F120),MontantPrêt3,0)</f>
        <v>#NAME?</v>
      </c>
      <c r="I120" s="6" t="s">
        <v>25</v>
      </c>
      <c r="J120" s="6" t="s">
        <v>17</v>
      </c>
      <c r="K120" s="6" t="s">
        <v>16</v>
      </c>
    </row>
    <row r="121" spans="1:11">
      <c r="A121" s="5" t="e">
        <f t="shared" si="12"/>
        <v>#NAME?</v>
      </c>
      <c r="B121" s="7" t="e">
        <f>SUMIFS(LCapitalPrêt3,LMoisPrêt3,A121)+SUMIFS(LCapitalPrêt1,LMoisPrêt1,'Prêt Récap'!A121)+SUMIFS(LCapitalPrêt2,LMoisPrêt2,'Prêt Récap'!A121)</f>
        <v>#NAME?</v>
      </c>
      <c r="C121" s="7" t="e">
        <f>SUMIFS(LIntérêtsprêt3,LMoisPrêt3,$A121)+SUMIFS(LIntérêtsPrêt1,LMoisPrêt1,'Prêt Récap'!$A121)+SUMIFS(LIntérêtsPrêt2,LMoisPrêt2,'Prêt Récap'!$A121)</f>
        <v>#NAME?</v>
      </c>
      <c r="D121" s="7" t="e">
        <f t="shared" si="7"/>
        <v>#NAME?</v>
      </c>
      <c r="E121" s="7" t="e">
        <f t="shared" si="9"/>
        <v>#NAME?</v>
      </c>
      <c r="F121" s="6" t="e">
        <f t="shared" si="10"/>
        <v>#NAME?</v>
      </c>
      <c r="G121" s="6" t="e">
        <f t="shared" si="11"/>
        <v>#NAME?</v>
      </c>
      <c r="H121" s="1" t="e">
        <f>IF(AND(MONTH(DATEVALUE([0]!MoisPrêt1&amp;"1"))=G121,[0]!AnneePrêt1=F121),[0]!MontantPrêt1,0)+IF(AND(MONTH(DATEVALUE([0]!MoisPrêt2&amp;"1"))=G121,[0]!AnneePrêt2=F121),[0]!MontantPrêt2,0)+IF(AND(MONTH(DATEVALUE(MoisPrêt3&amp;"1"))=G121,AnnéePrêt3=F121),MontantPrêt3,0)</f>
        <v>#NAME?</v>
      </c>
      <c r="I121" s="6" t="s">
        <v>25</v>
      </c>
      <c r="J121" s="6" t="s">
        <v>17</v>
      </c>
      <c r="K121" s="6" t="s">
        <v>16</v>
      </c>
    </row>
    <row r="122" spans="1:11">
      <c r="A122" s="5" t="e">
        <f t="shared" si="12"/>
        <v>#NAME?</v>
      </c>
      <c r="B122" s="7" t="e">
        <f>SUMIFS(LCapitalPrêt3,LMoisPrêt3,A122)+SUMIFS(LCapitalPrêt1,LMoisPrêt1,'Prêt Récap'!A122)+SUMIFS(LCapitalPrêt2,LMoisPrêt2,'Prêt Récap'!A122)</f>
        <v>#NAME?</v>
      </c>
      <c r="C122" s="7" t="e">
        <f>SUMIFS(LIntérêtsprêt3,LMoisPrêt3,$A122)+SUMIFS(LIntérêtsPrêt1,LMoisPrêt1,'Prêt Récap'!$A122)+SUMIFS(LIntérêtsPrêt2,LMoisPrêt2,'Prêt Récap'!$A122)</f>
        <v>#NAME?</v>
      </c>
      <c r="D122" s="7" t="e">
        <f t="shared" si="7"/>
        <v>#NAME?</v>
      </c>
      <c r="E122" s="7" t="e">
        <f t="shared" si="9"/>
        <v>#NAME?</v>
      </c>
      <c r="F122" s="6" t="e">
        <f t="shared" si="10"/>
        <v>#NAME?</v>
      </c>
      <c r="G122" s="6" t="e">
        <f t="shared" si="11"/>
        <v>#NAME?</v>
      </c>
      <c r="H122" s="1" t="e">
        <f>IF(AND(MONTH(DATEVALUE([0]!MoisPrêt1&amp;"1"))=G122,[0]!AnneePrêt1=F122),[0]!MontantPrêt1,0)+IF(AND(MONTH(DATEVALUE([0]!MoisPrêt2&amp;"1"))=G122,[0]!AnneePrêt2=F122),[0]!MontantPrêt2,0)+IF(AND(MONTH(DATEVALUE(MoisPrêt3&amp;"1"))=G122,AnnéePrêt3=F122),MontantPrêt3,0)</f>
        <v>#NAME?</v>
      </c>
      <c r="I122" s="6" t="s">
        <v>25</v>
      </c>
      <c r="J122" s="6" t="s">
        <v>17</v>
      </c>
      <c r="K122" s="6" t="s">
        <v>16</v>
      </c>
    </row>
    <row r="123" spans="1:11">
      <c r="A123" s="5" t="e">
        <f t="shared" si="12"/>
        <v>#NAME?</v>
      </c>
      <c r="B123" s="7" t="e">
        <f>SUMIFS(LCapitalPrêt3,LMoisPrêt3,A123)+SUMIFS(LCapitalPrêt1,LMoisPrêt1,'Prêt Récap'!A123)+SUMIFS(LCapitalPrêt2,LMoisPrêt2,'Prêt Récap'!A123)</f>
        <v>#NAME?</v>
      </c>
      <c r="C123" s="7" t="e">
        <f>SUMIFS(LIntérêtsprêt3,LMoisPrêt3,$A123)+SUMIFS(LIntérêtsPrêt1,LMoisPrêt1,'Prêt Récap'!$A123)+SUMIFS(LIntérêtsPrêt2,LMoisPrêt2,'Prêt Récap'!$A123)</f>
        <v>#NAME?</v>
      </c>
      <c r="D123" s="7" t="e">
        <f t="shared" si="7"/>
        <v>#NAME?</v>
      </c>
      <c r="E123" s="7" t="e">
        <f t="shared" si="9"/>
        <v>#NAME?</v>
      </c>
      <c r="F123" s="6" t="e">
        <f t="shared" si="10"/>
        <v>#NAME?</v>
      </c>
      <c r="G123" s="6" t="e">
        <f t="shared" si="11"/>
        <v>#NAME?</v>
      </c>
      <c r="H123" s="1" t="e">
        <f>IF(AND(MONTH(DATEVALUE([0]!MoisPrêt1&amp;"1"))=G123,[0]!AnneePrêt1=F123),[0]!MontantPrêt1,0)+IF(AND(MONTH(DATEVALUE([0]!MoisPrêt2&amp;"1"))=G123,[0]!AnneePrêt2=F123),[0]!MontantPrêt2,0)+IF(AND(MONTH(DATEVALUE(MoisPrêt3&amp;"1"))=G123,AnnéePrêt3=F123),MontantPrêt3,0)</f>
        <v>#NAME?</v>
      </c>
      <c r="I123" s="6" t="s">
        <v>25</v>
      </c>
      <c r="J123" s="6" t="s">
        <v>17</v>
      </c>
      <c r="K123" s="6" t="s">
        <v>16</v>
      </c>
    </row>
    <row r="124" spans="1:11">
      <c r="A124" s="5" t="e">
        <f t="shared" si="12"/>
        <v>#NAME?</v>
      </c>
      <c r="B124" s="7" t="e">
        <f>SUMIFS(LCapitalPrêt3,LMoisPrêt3,A124)+SUMIFS(LCapitalPrêt1,LMoisPrêt1,'Prêt Récap'!A124)+SUMIFS(LCapitalPrêt2,LMoisPrêt2,'Prêt Récap'!A124)</f>
        <v>#NAME?</v>
      </c>
      <c r="C124" s="7" t="e">
        <f>SUMIFS(LIntérêtsprêt3,LMoisPrêt3,$A124)+SUMIFS(LIntérêtsPrêt1,LMoisPrêt1,'Prêt Récap'!$A124)+SUMIFS(LIntérêtsPrêt2,LMoisPrêt2,'Prêt Récap'!$A124)</f>
        <v>#NAME?</v>
      </c>
      <c r="D124" s="7" t="e">
        <f t="shared" si="7"/>
        <v>#NAME?</v>
      </c>
      <c r="E124" s="7" t="e">
        <f t="shared" si="9"/>
        <v>#NAME?</v>
      </c>
      <c r="F124" s="6" t="e">
        <f t="shared" si="10"/>
        <v>#NAME?</v>
      </c>
      <c r="G124" s="6" t="e">
        <f t="shared" si="11"/>
        <v>#NAME?</v>
      </c>
      <c r="H124" s="1" t="e">
        <f>IF(AND(MONTH(DATEVALUE([0]!MoisPrêt1&amp;"1"))=G124,[0]!AnneePrêt1=F124),[0]!MontantPrêt1,0)+IF(AND(MONTH(DATEVALUE([0]!MoisPrêt2&amp;"1"))=G124,[0]!AnneePrêt2=F124),[0]!MontantPrêt2,0)+IF(AND(MONTH(DATEVALUE(MoisPrêt3&amp;"1"))=G124,AnnéePrêt3=F124),MontantPrêt3,0)</f>
        <v>#NAME?</v>
      </c>
      <c r="I124" s="6" t="s">
        <v>25</v>
      </c>
      <c r="J124" s="6" t="s">
        <v>17</v>
      </c>
      <c r="K124" s="6" t="s">
        <v>16</v>
      </c>
    </row>
    <row r="125" spans="1:11">
      <c r="A125" s="5" t="e">
        <f t="shared" si="12"/>
        <v>#NAME?</v>
      </c>
      <c r="B125" s="7" t="e">
        <f>SUMIFS(LCapitalPrêt3,LMoisPrêt3,A125)+SUMIFS(LCapitalPrêt1,LMoisPrêt1,'Prêt Récap'!A125)+SUMIFS(LCapitalPrêt2,LMoisPrêt2,'Prêt Récap'!A125)</f>
        <v>#NAME?</v>
      </c>
      <c r="C125" s="7" t="e">
        <f>SUMIFS(LIntérêtsprêt3,LMoisPrêt3,$A125)+SUMIFS(LIntérêtsPrêt1,LMoisPrêt1,'Prêt Récap'!$A125)+SUMIFS(LIntérêtsPrêt2,LMoisPrêt2,'Prêt Récap'!$A125)</f>
        <v>#NAME?</v>
      </c>
      <c r="D125" s="7" t="e">
        <f t="shared" si="7"/>
        <v>#NAME?</v>
      </c>
      <c r="E125" s="7" t="e">
        <f t="shared" si="9"/>
        <v>#NAME?</v>
      </c>
      <c r="F125" s="6" t="e">
        <f t="shared" si="10"/>
        <v>#NAME?</v>
      </c>
      <c r="G125" s="6" t="e">
        <f t="shared" si="11"/>
        <v>#NAME?</v>
      </c>
      <c r="H125" s="1" t="e">
        <f>IF(AND(MONTH(DATEVALUE([0]!MoisPrêt1&amp;"1"))=G125,[0]!AnneePrêt1=F125),[0]!MontantPrêt1,0)+IF(AND(MONTH(DATEVALUE([0]!MoisPrêt2&amp;"1"))=G125,[0]!AnneePrêt2=F125),[0]!MontantPrêt2,0)+IF(AND(MONTH(DATEVALUE(MoisPrêt3&amp;"1"))=G125,AnnéePrêt3=F125),MontantPrêt3,0)</f>
        <v>#NAME?</v>
      </c>
      <c r="I125" s="6" t="s">
        <v>25</v>
      </c>
      <c r="J125" s="6" t="s">
        <v>17</v>
      </c>
      <c r="K125" s="6" t="s">
        <v>16</v>
      </c>
    </row>
    <row r="126" spans="1:11">
      <c r="A126" s="5" t="e">
        <f t="shared" si="12"/>
        <v>#NAME?</v>
      </c>
      <c r="B126" s="7" t="e">
        <f>SUMIFS(LCapitalPrêt3,LMoisPrêt3,A126)+SUMIFS(LCapitalPrêt1,LMoisPrêt1,'Prêt Récap'!A126)+SUMIFS(LCapitalPrêt2,LMoisPrêt2,'Prêt Récap'!A126)</f>
        <v>#NAME?</v>
      </c>
      <c r="C126" s="7" t="e">
        <f>SUMIFS(LIntérêtsprêt3,LMoisPrêt3,$A126)+SUMIFS(LIntérêtsPrêt1,LMoisPrêt1,'Prêt Récap'!$A126)+SUMIFS(LIntérêtsPrêt2,LMoisPrêt2,'Prêt Récap'!$A126)</f>
        <v>#NAME?</v>
      </c>
      <c r="D126" s="7" t="e">
        <f t="shared" si="7"/>
        <v>#NAME?</v>
      </c>
      <c r="E126" s="7" t="e">
        <f t="shared" si="9"/>
        <v>#NAME?</v>
      </c>
      <c r="F126" s="6" t="e">
        <f t="shared" si="10"/>
        <v>#NAME?</v>
      </c>
      <c r="G126" s="6" t="e">
        <f t="shared" si="11"/>
        <v>#NAME?</v>
      </c>
      <c r="H126" s="1" t="e">
        <f>IF(AND(MONTH(DATEVALUE([0]!MoisPrêt1&amp;"1"))=G126,[0]!AnneePrêt1=F126),[0]!MontantPrêt1,0)+IF(AND(MONTH(DATEVALUE([0]!MoisPrêt2&amp;"1"))=G126,[0]!AnneePrêt2=F126),[0]!MontantPrêt2,0)+IF(AND(MONTH(DATEVALUE(MoisPrêt3&amp;"1"))=G126,AnnéePrêt3=F126),MontantPrêt3,0)</f>
        <v>#NAME?</v>
      </c>
      <c r="I126" s="6" t="s">
        <v>25</v>
      </c>
      <c r="J126" s="6" t="s">
        <v>17</v>
      </c>
      <c r="K126" s="6" t="s">
        <v>16</v>
      </c>
    </row>
    <row r="127" spans="1:11">
      <c r="A127" s="5" t="e">
        <f t="shared" si="12"/>
        <v>#NAME?</v>
      </c>
      <c r="B127" s="7" t="e">
        <f>SUMIFS(LCapitalPrêt3,LMoisPrêt3,A127)+SUMIFS(LCapitalPrêt1,LMoisPrêt1,'Prêt Récap'!A127)+SUMIFS(LCapitalPrêt2,LMoisPrêt2,'Prêt Récap'!A127)</f>
        <v>#NAME?</v>
      </c>
      <c r="C127" s="7" t="e">
        <f>SUMIFS(LIntérêtsprêt3,LMoisPrêt3,$A127)+SUMIFS(LIntérêtsPrêt1,LMoisPrêt1,'Prêt Récap'!$A127)+SUMIFS(LIntérêtsPrêt2,LMoisPrêt2,'Prêt Récap'!$A127)</f>
        <v>#NAME?</v>
      </c>
      <c r="D127" s="7" t="e">
        <f t="shared" si="7"/>
        <v>#NAME?</v>
      </c>
      <c r="E127" s="7" t="e">
        <f t="shared" si="9"/>
        <v>#NAME?</v>
      </c>
      <c r="F127" s="6" t="e">
        <f t="shared" si="10"/>
        <v>#NAME?</v>
      </c>
      <c r="G127" s="6" t="e">
        <f t="shared" si="11"/>
        <v>#NAME?</v>
      </c>
      <c r="H127" s="1" t="e">
        <f>IF(AND(MONTH(DATEVALUE([0]!MoisPrêt1&amp;"1"))=G127,[0]!AnneePrêt1=F127),[0]!MontantPrêt1,0)+IF(AND(MONTH(DATEVALUE([0]!MoisPrêt2&amp;"1"))=G127,[0]!AnneePrêt2=F127),[0]!MontantPrêt2,0)+IF(AND(MONTH(DATEVALUE(MoisPrêt3&amp;"1"))=G127,AnnéePrêt3=F127),MontantPrêt3,0)</f>
        <v>#NAME?</v>
      </c>
      <c r="I127" s="6" t="s">
        <v>25</v>
      </c>
      <c r="J127" s="6" t="s">
        <v>17</v>
      </c>
      <c r="K127" s="6" t="s">
        <v>16</v>
      </c>
    </row>
    <row r="128" spans="1:11">
      <c r="A128" s="5" t="e">
        <f t="shared" si="12"/>
        <v>#NAME?</v>
      </c>
      <c r="B128" s="7" t="e">
        <f>SUMIFS(LCapitalPrêt3,LMoisPrêt3,A128)+SUMIFS(LCapitalPrêt1,LMoisPrêt1,'Prêt Récap'!A128)+SUMIFS(LCapitalPrêt2,LMoisPrêt2,'Prêt Récap'!A128)</f>
        <v>#NAME?</v>
      </c>
      <c r="C128" s="7" t="e">
        <f>SUMIFS(LIntérêtsprêt3,LMoisPrêt3,$A128)+SUMIFS(LIntérêtsPrêt1,LMoisPrêt1,'Prêt Récap'!$A128)+SUMIFS(LIntérêtsPrêt2,LMoisPrêt2,'Prêt Récap'!$A128)</f>
        <v>#NAME?</v>
      </c>
      <c r="D128" s="7" t="e">
        <f t="shared" si="7"/>
        <v>#NAME?</v>
      </c>
      <c r="E128" s="7" t="e">
        <f t="shared" si="9"/>
        <v>#NAME?</v>
      </c>
      <c r="F128" s="6" t="e">
        <f t="shared" si="10"/>
        <v>#NAME?</v>
      </c>
      <c r="G128" s="6" t="e">
        <f t="shared" si="11"/>
        <v>#NAME?</v>
      </c>
      <c r="H128" s="1" t="e">
        <f>IF(AND(MONTH(DATEVALUE([0]!MoisPrêt1&amp;"1"))=G128,[0]!AnneePrêt1=F128),[0]!MontantPrêt1,0)+IF(AND(MONTH(DATEVALUE([0]!MoisPrêt2&amp;"1"))=G128,[0]!AnneePrêt2=F128),[0]!MontantPrêt2,0)+IF(AND(MONTH(DATEVALUE(MoisPrêt3&amp;"1"))=G128,AnnéePrêt3=F128),MontantPrêt3,0)</f>
        <v>#NAME?</v>
      </c>
      <c r="I128" s="6" t="s">
        <v>25</v>
      </c>
      <c r="J128" s="6" t="s">
        <v>17</v>
      </c>
      <c r="K128" s="6" t="s">
        <v>16</v>
      </c>
    </row>
    <row r="129" spans="1:11">
      <c r="A129" s="5" t="e">
        <f t="shared" si="12"/>
        <v>#NAME?</v>
      </c>
      <c r="B129" s="7" t="e">
        <f>SUMIFS(LCapitalPrêt3,LMoisPrêt3,A129)+SUMIFS(LCapitalPrêt1,LMoisPrêt1,'Prêt Récap'!A129)+SUMIFS(LCapitalPrêt2,LMoisPrêt2,'Prêt Récap'!A129)</f>
        <v>#NAME?</v>
      </c>
      <c r="C129" s="7" t="e">
        <f>SUMIFS(LIntérêtsprêt3,LMoisPrêt3,$A129)+SUMIFS(LIntérêtsPrêt1,LMoisPrêt1,'Prêt Récap'!$A129)+SUMIFS(LIntérêtsPrêt2,LMoisPrêt2,'Prêt Récap'!$A129)</f>
        <v>#NAME?</v>
      </c>
      <c r="D129" s="7" t="e">
        <f t="shared" si="7"/>
        <v>#NAME?</v>
      </c>
      <c r="E129" s="7" t="e">
        <f t="shared" si="9"/>
        <v>#NAME?</v>
      </c>
      <c r="F129" s="6" t="e">
        <f t="shared" si="10"/>
        <v>#NAME?</v>
      </c>
      <c r="G129" s="6" t="e">
        <f t="shared" si="11"/>
        <v>#NAME?</v>
      </c>
      <c r="H129" s="1" t="e">
        <f>IF(AND(MONTH(DATEVALUE([0]!MoisPrêt1&amp;"1"))=G129,[0]!AnneePrêt1=F129),[0]!MontantPrêt1,0)+IF(AND(MONTH(DATEVALUE([0]!MoisPrêt2&amp;"1"))=G129,[0]!AnneePrêt2=F129),[0]!MontantPrêt2,0)+IF(AND(MONTH(DATEVALUE(MoisPrêt3&amp;"1"))=G129,AnnéePrêt3=F129),MontantPrêt3,0)</f>
        <v>#NAME?</v>
      </c>
      <c r="I129" s="6" t="s">
        <v>25</v>
      </c>
      <c r="J129" s="6" t="s">
        <v>17</v>
      </c>
      <c r="K129" s="6" t="s">
        <v>16</v>
      </c>
    </row>
    <row r="130" spans="1:11">
      <c r="A130" s="5" t="e">
        <f t="shared" si="12"/>
        <v>#NAME?</v>
      </c>
      <c r="B130" s="7" t="e">
        <f>SUMIFS(LCapitalPrêt3,LMoisPrêt3,A130)+SUMIFS(LCapitalPrêt1,LMoisPrêt1,'Prêt Récap'!A130)+SUMIFS(LCapitalPrêt2,LMoisPrêt2,'Prêt Récap'!A130)</f>
        <v>#NAME?</v>
      </c>
      <c r="C130" s="7" t="e">
        <f>SUMIFS(LIntérêtsprêt3,LMoisPrêt3,$A130)+SUMIFS(LIntérêtsPrêt1,LMoisPrêt1,'Prêt Récap'!$A130)+SUMIFS(LIntérêtsPrêt2,LMoisPrêt2,'Prêt Récap'!$A130)</f>
        <v>#NAME?</v>
      </c>
      <c r="D130" s="7" t="e">
        <f t="shared" ref="D130:D193" si="13">SUMIFS(LAssurancePrêt3,LMoisPrêt3,$A130)+SUMIFS(LAssurancePrêt1,LMoisPrêt1,$A130)+SUMIFS(LAssurancePrêt2,LMoisPrêt2,$A130)</f>
        <v>#NAME?</v>
      </c>
      <c r="E130" s="7" t="e">
        <f t="shared" si="9"/>
        <v>#NAME?</v>
      </c>
      <c r="F130" s="6" t="e">
        <f t="shared" si="10"/>
        <v>#NAME?</v>
      </c>
      <c r="G130" s="6" t="e">
        <f t="shared" si="11"/>
        <v>#NAME?</v>
      </c>
      <c r="H130" s="1" t="e">
        <f>IF(AND(MONTH(DATEVALUE([0]!MoisPrêt1&amp;"1"))=G130,[0]!AnneePrêt1=F130),[0]!MontantPrêt1,0)+IF(AND(MONTH(DATEVALUE([0]!MoisPrêt2&amp;"1"))=G130,[0]!AnneePrêt2=F130),[0]!MontantPrêt2,0)+IF(AND(MONTH(DATEVALUE(MoisPrêt3&amp;"1"))=G130,AnnéePrêt3=F130),MontantPrêt3,0)</f>
        <v>#NAME?</v>
      </c>
      <c r="I130" s="6" t="s">
        <v>25</v>
      </c>
      <c r="J130" s="6" t="s">
        <v>17</v>
      </c>
      <c r="K130" s="6" t="s">
        <v>16</v>
      </c>
    </row>
    <row r="131" spans="1:11">
      <c r="A131" s="5" t="e">
        <f t="shared" si="12"/>
        <v>#NAME?</v>
      </c>
      <c r="B131" s="7" t="e">
        <f>SUMIFS(LCapitalPrêt3,LMoisPrêt3,A131)+SUMIFS(LCapitalPrêt1,LMoisPrêt1,'Prêt Récap'!A131)+SUMIFS(LCapitalPrêt2,LMoisPrêt2,'Prêt Récap'!A131)</f>
        <v>#NAME?</v>
      </c>
      <c r="C131" s="7" t="e">
        <f>SUMIFS(LIntérêtsprêt3,LMoisPrêt3,$A131)+SUMIFS(LIntérêtsPrêt1,LMoisPrêt1,'Prêt Récap'!$A131)+SUMIFS(LIntérêtsPrêt2,LMoisPrêt2,'Prêt Récap'!$A131)</f>
        <v>#NAME?</v>
      </c>
      <c r="D131" s="7" t="e">
        <f t="shared" si="13"/>
        <v>#NAME?</v>
      </c>
      <c r="E131" s="7" t="e">
        <f t="shared" ref="E131:E194" si="14">C131+D131</f>
        <v>#NAME?</v>
      </c>
      <c r="F131" s="6" t="e">
        <f t="shared" ref="F131:F194" si="15">YEAR(A131:A329)</f>
        <v>#NAME?</v>
      </c>
      <c r="G131" s="6" t="e">
        <f t="shared" ref="G131:G194" si="16">MONTH(A131)</f>
        <v>#NAME?</v>
      </c>
      <c r="H131" s="1" t="e">
        <f>IF(AND(MONTH(DATEVALUE([0]!MoisPrêt1&amp;"1"))=G131,[0]!AnneePrêt1=F131),[0]!MontantPrêt1,0)+IF(AND(MONTH(DATEVALUE([0]!MoisPrêt2&amp;"1"))=G131,[0]!AnneePrêt2=F131),[0]!MontantPrêt2,0)+IF(AND(MONTH(DATEVALUE(MoisPrêt3&amp;"1"))=G131,AnnéePrêt3=F131),MontantPrêt3,0)</f>
        <v>#NAME?</v>
      </c>
      <c r="I131" s="6" t="s">
        <v>25</v>
      </c>
      <c r="J131" s="6" t="s">
        <v>17</v>
      </c>
      <c r="K131" s="6" t="s">
        <v>16</v>
      </c>
    </row>
    <row r="132" spans="1:11">
      <c r="A132" s="5" t="e">
        <f t="shared" si="12"/>
        <v>#NAME?</v>
      </c>
      <c r="B132" s="7" t="e">
        <f>SUMIFS(LCapitalPrêt3,LMoisPrêt3,A132)+SUMIFS(LCapitalPrêt1,LMoisPrêt1,'Prêt Récap'!A132)+SUMIFS(LCapitalPrêt2,LMoisPrêt2,'Prêt Récap'!A132)</f>
        <v>#NAME?</v>
      </c>
      <c r="C132" s="7" t="e">
        <f>SUMIFS(LIntérêtsprêt3,LMoisPrêt3,$A132)+SUMIFS(LIntérêtsPrêt1,LMoisPrêt1,'Prêt Récap'!$A132)+SUMIFS(LIntérêtsPrêt2,LMoisPrêt2,'Prêt Récap'!$A132)</f>
        <v>#NAME?</v>
      </c>
      <c r="D132" s="7" t="e">
        <f t="shared" si="13"/>
        <v>#NAME?</v>
      </c>
      <c r="E132" s="7" t="e">
        <f t="shared" si="14"/>
        <v>#NAME?</v>
      </c>
      <c r="F132" s="6" t="e">
        <f t="shared" si="15"/>
        <v>#NAME?</v>
      </c>
      <c r="G132" s="6" t="e">
        <f t="shared" si="16"/>
        <v>#NAME?</v>
      </c>
      <c r="H132" s="1" t="e">
        <f>IF(AND(MONTH(DATEVALUE([0]!MoisPrêt1&amp;"1"))=G132,[0]!AnneePrêt1=F132),[0]!MontantPrêt1,0)+IF(AND(MONTH(DATEVALUE([0]!MoisPrêt2&amp;"1"))=G132,[0]!AnneePrêt2=F132),[0]!MontantPrêt2,0)+IF(AND(MONTH(DATEVALUE(MoisPrêt3&amp;"1"))=G132,AnnéePrêt3=F132),MontantPrêt3,0)</f>
        <v>#NAME?</v>
      </c>
      <c r="I132" s="6" t="s">
        <v>25</v>
      </c>
      <c r="J132" s="6" t="s">
        <v>17</v>
      </c>
      <c r="K132" s="6" t="s">
        <v>16</v>
      </c>
    </row>
    <row r="133" spans="1:11">
      <c r="A133" s="5" t="e">
        <f t="shared" ref="A133:A196" si="17">DATE(YEAR(A132),MONTH(A132)+1,1)</f>
        <v>#NAME?</v>
      </c>
      <c r="B133" s="7" t="e">
        <f>SUMIFS(LCapitalPrêt3,LMoisPrêt3,A133)+SUMIFS(LCapitalPrêt1,LMoisPrêt1,'Prêt Récap'!A133)+SUMIFS(LCapitalPrêt2,LMoisPrêt2,'Prêt Récap'!A133)</f>
        <v>#NAME?</v>
      </c>
      <c r="C133" s="7" t="e">
        <f>SUMIFS(LIntérêtsprêt3,LMoisPrêt3,$A133)+SUMIFS(LIntérêtsPrêt1,LMoisPrêt1,'Prêt Récap'!$A133)+SUMIFS(LIntérêtsPrêt2,LMoisPrêt2,'Prêt Récap'!$A133)</f>
        <v>#NAME?</v>
      </c>
      <c r="D133" s="7" t="e">
        <f t="shared" si="13"/>
        <v>#NAME?</v>
      </c>
      <c r="E133" s="7" t="e">
        <f t="shared" si="14"/>
        <v>#NAME?</v>
      </c>
      <c r="F133" s="6" t="e">
        <f t="shared" si="15"/>
        <v>#NAME?</v>
      </c>
      <c r="G133" s="6" t="e">
        <f t="shared" si="16"/>
        <v>#NAME?</v>
      </c>
      <c r="H133" s="1" t="e">
        <f>IF(AND(MONTH(DATEVALUE([0]!MoisPrêt1&amp;"1"))=G133,[0]!AnneePrêt1=F133),[0]!MontantPrêt1,0)+IF(AND(MONTH(DATEVALUE([0]!MoisPrêt2&amp;"1"))=G133,[0]!AnneePrêt2=F133),[0]!MontantPrêt2,0)+IF(AND(MONTH(DATEVALUE(MoisPrêt3&amp;"1"))=G133,AnnéePrêt3=F133),MontantPrêt3,0)</f>
        <v>#NAME?</v>
      </c>
      <c r="I133" s="6" t="s">
        <v>25</v>
      </c>
      <c r="J133" s="6" t="s">
        <v>17</v>
      </c>
      <c r="K133" s="6" t="s">
        <v>16</v>
      </c>
    </row>
    <row r="134" spans="1:11">
      <c r="A134" s="5" t="e">
        <f t="shared" si="17"/>
        <v>#NAME?</v>
      </c>
      <c r="B134" s="7" t="e">
        <f>SUMIFS(LCapitalPrêt3,LMoisPrêt3,A134)+SUMIFS(LCapitalPrêt1,LMoisPrêt1,'Prêt Récap'!A134)+SUMIFS(LCapitalPrêt2,LMoisPrêt2,'Prêt Récap'!A134)</f>
        <v>#NAME?</v>
      </c>
      <c r="C134" s="7" t="e">
        <f>SUMIFS(LIntérêtsprêt3,LMoisPrêt3,$A134)+SUMIFS(LIntérêtsPrêt1,LMoisPrêt1,'Prêt Récap'!$A134)+SUMIFS(LIntérêtsPrêt2,LMoisPrêt2,'Prêt Récap'!$A134)</f>
        <v>#NAME?</v>
      </c>
      <c r="D134" s="7" t="e">
        <f t="shared" si="13"/>
        <v>#NAME?</v>
      </c>
      <c r="E134" s="7" t="e">
        <f t="shared" si="14"/>
        <v>#NAME?</v>
      </c>
      <c r="F134" s="6" t="e">
        <f t="shared" si="15"/>
        <v>#NAME?</v>
      </c>
      <c r="G134" s="6" t="e">
        <f t="shared" si="16"/>
        <v>#NAME?</v>
      </c>
      <c r="H134" s="1" t="e">
        <f>IF(AND(MONTH(DATEVALUE([0]!MoisPrêt1&amp;"1"))=G134,[0]!AnneePrêt1=F134),[0]!MontantPrêt1,0)+IF(AND(MONTH(DATEVALUE([0]!MoisPrêt2&amp;"1"))=G134,[0]!AnneePrêt2=F134),[0]!MontantPrêt2,0)+IF(AND(MONTH(DATEVALUE(MoisPrêt3&amp;"1"))=G134,AnnéePrêt3=F134),MontantPrêt3,0)</f>
        <v>#NAME?</v>
      </c>
      <c r="I134" s="6" t="s">
        <v>25</v>
      </c>
      <c r="J134" s="6" t="s">
        <v>17</v>
      </c>
      <c r="K134" s="6" t="s">
        <v>16</v>
      </c>
    </row>
    <row r="135" spans="1:11">
      <c r="A135" s="5" t="e">
        <f t="shared" si="17"/>
        <v>#NAME?</v>
      </c>
      <c r="B135" s="7" t="e">
        <f>SUMIFS(LCapitalPrêt3,LMoisPrêt3,A135)+SUMIFS(LCapitalPrêt1,LMoisPrêt1,'Prêt Récap'!A135)+SUMIFS(LCapitalPrêt2,LMoisPrêt2,'Prêt Récap'!A135)</f>
        <v>#NAME?</v>
      </c>
      <c r="C135" s="7" t="e">
        <f>SUMIFS(LIntérêtsprêt3,LMoisPrêt3,$A135)+SUMIFS(LIntérêtsPrêt1,LMoisPrêt1,'Prêt Récap'!$A135)+SUMIFS(LIntérêtsPrêt2,LMoisPrêt2,'Prêt Récap'!$A135)</f>
        <v>#NAME?</v>
      </c>
      <c r="D135" s="7" t="e">
        <f t="shared" si="13"/>
        <v>#NAME?</v>
      </c>
      <c r="E135" s="7" t="e">
        <f t="shared" si="14"/>
        <v>#NAME?</v>
      </c>
      <c r="F135" s="6" t="e">
        <f t="shared" si="15"/>
        <v>#NAME?</v>
      </c>
      <c r="G135" s="6" t="e">
        <f t="shared" si="16"/>
        <v>#NAME?</v>
      </c>
      <c r="H135" s="1" t="e">
        <f>IF(AND(MONTH(DATEVALUE([0]!MoisPrêt1&amp;"1"))=G135,[0]!AnneePrêt1=F135),[0]!MontantPrêt1,0)+IF(AND(MONTH(DATEVALUE([0]!MoisPrêt2&amp;"1"))=G135,[0]!AnneePrêt2=F135),[0]!MontantPrêt2,0)+IF(AND(MONTH(DATEVALUE(MoisPrêt3&amp;"1"))=G135,AnnéePrêt3=F135),MontantPrêt3,0)</f>
        <v>#NAME?</v>
      </c>
      <c r="I135" s="6" t="s">
        <v>25</v>
      </c>
      <c r="J135" s="6" t="s">
        <v>17</v>
      </c>
      <c r="K135" s="6" t="s">
        <v>16</v>
      </c>
    </row>
    <row r="136" spans="1:11">
      <c r="A136" s="5" t="e">
        <f t="shared" si="17"/>
        <v>#NAME?</v>
      </c>
      <c r="B136" s="7" t="e">
        <f>SUMIFS(LCapitalPrêt3,LMoisPrêt3,A136)+SUMIFS(LCapitalPrêt1,LMoisPrêt1,'Prêt Récap'!A136)+SUMIFS(LCapitalPrêt2,LMoisPrêt2,'Prêt Récap'!A136)</f>
        <v>#NAME?</v>
      </c>
      <c r="C136" s="7" t="e">
        <f>SUMIFS(LIntérêtsprêt3,LMoisPrêt3,$A136)+SUMIFS(LIntérêtsPrêt1,LMoisPrêt1,'Prêt Récap'!$A136)+SUMIFS(LIntérêtsPrêt2,LMoisPrêt2,'Prêt Récap'!$A136)</f>
        <v>#NAME?</v>
      </c>
      <c r="D136" s="7" t="e">
        <f t="shared" si="13"/>
        <v>#NAME?</v>
      </c>
      <c r="E136" s="7" t="e">
        <f t="shared" si="14"/>
        <v>#NAME?</v>
      </c>
      <c r="F136" s="6" t="e">
        <f t="shared" si="15"/>
        <v>#NAME?</v>
      </c>
      <c r="G136" s="6" t="e">
        <f t="shared" si="16"/>
        <v>#NAME?</v>
      </c>
      <c r="H136" s="1" t="e">
        <f>IF(AND(MONTH(DATEVALUE([0]!MoisPrêt1&amp;"1"))=G136,[0]!AnneePrêt1=F136),[0]!MontantPrêt1,0)+IF(AND(MONTH(DATEVALUE([0]!MoisPrêt2&amp;"1"))=G136,[0]!AnneePrêt2=F136),[0]!MontantPrêt2,0)+IF(AND(MONTH(DATEVALUE(MoisPrêt3&amp;"1"))=G136,AnnéePrêt3=F136),MontantPrêt3,0)</f>
        <v>#NAME?</v>
      </c>
      <c r="I136" s="6" t="s">
        <v>25</v>
      </c>
      <c r="J136" s="6" t="s">
        <v>17</v>
      </c>
      <c r="K136" s="6" t="s">
        <v>16</v>
      </c>
    </row>
    <row r="137" spans="1:11">
      <c r="A137" s="5" t="e">
        <f t="shared" si="17"/>
        <v>#NAME?</v>
      </c>
      <c r="B137" s="7" t="e">
        <f>SUMIFS(LCapitalPrêt3,LMoisPrêt3,A137)+SUMIFS(LCapitalPrêt1,LMoisPrêt1,'Prêt Récap'!A137)+SUMIFS(LCapitalPrêt2,LMoisPrêt2,'Prêt Récap'!A137)</f>
        <v>#NAME?</v>
      </c>
      <c r="C137" s="7" t="e">
        <f>SUMIFS(LIntérêtsprêt3,LMoisPrêt3,$A137)+SUMIFS(LIntérêtsPrêt1,LMoisPrêt1,'Prêt Récap'!$A137)+SUMIFS(LIntérêtsPrêt2,LMoisPrêt2,'Prêt Récap'!$A137)</f>
        <v>#NAME?</v>
      </c>
      <c r="D137" s="7" t="e">
        <f t="shared" si="13"/>
        <v>#NAME?</v>
      </c>
      <c r="E137" s="7" t="e">
        <f t="shared" si="14"/>
        <v>#NAME?</v>
      </c>
      <c r="F137" s="6" t="e">
        <f t="shared" si="15"/>
        <v>#NAME?</v>
      </c>
      <c r="G137" s="6" t="e">
        <f t="shared" si="16"/>
        <v>#NAME?</v>
      </c>
      <c r="H137" s="1" t="e">
        <f>IF(AND(MONTH(DATEVALUE([0]!MoisPrêt1&amp;"1"))=G137,[0]!AnneePrêt1=F137),[0]!MontantPrêt1,0)+IF(AND(MONTH(DATEVALUE([0]!MoisPrêt2&amp;"1"))=G137,[0]!AnneePrêt2=F137),[0]!MontantPrêt2,0)+IF(AND(MONTH(DATEVALUE(MoisPrêt3&amp;"1"))=G137,AnnéePrêt3=F137),MontantPrêt3,0)</f>
        <v>#NAME?</v>
      </c>
      <c r="I137" s="6" t="s">
        <v>25</v>
      </c>
      <c r="J137" s="6" t="s">
        <v>17</v>
      </c>
      <c r="K137" s="6" t="s">
        <v>16</v>
      </c>
    </row>
    <row r="138" spans="1:11">
      <c r="A138" s="5" t="e">
        <f t="shared" si="17"/>
        <v>#NAME?</v>
      </c>
      <c r="B138" s="7" t="e">
        <f>SUMIFS(LCapitalPrêt3,LMoisPrêt3,A138)+SUMIFS(LCapitalPrêt1,LMoisPrêt1,'Prêt Récap'!A138)+SUMIFS(LCapitalPrêt2,LMoisPrêt2,'Prêt Récap'!A138)</f>
        <v>#NAME?</v>
      </c>
      <c r="C138" s="7" t="e">
        <f>SUMIFS(LIntérêtsprêt3,LMoisPrêt3,$A138)+SUMIFS(LIntérêtsPrêt1,LMoisPrêt1,'Prêt Récap'!$A138)+SUMIFS(LIntérêtsPrêt2,LMoisPrêt2,'Prêt Récap'!$A138)</f>
        <v>#NAME?</v>
      </c>
      <c r="D138" s="7" t="e">
        <f t="shared" si="13"/>
        <v>#NAME?</v>
      </c>
      <c r="E138" s="7" t="e">
        <f t="shared" si="14"/>
        <v>#NAME?</v>
      </c>
      <c r="F138" s="6" t="e">
        <f t="shared" si="15"/>
        <v>#NAME?</v>
      </c>
      <c r="G138" s="6" t="e">
        <f t="shared" si="16"/>
        <v>#NAME?</v>
      </c>
      <c r="H138" s="1" t="e">
        <f>IF(AND(MONTH(DATEVALUE([0]!MoisPrêt1&amp;"1"))=G138,[0]!AnneePrêt1=F138),[0]!MontantPrêt1,0)+IF(AND(MONTH(DATEVALUE([0]!MoisPrêt2&amp;"1"))=G138,[0]!AnneePrêt2=F138),[0]!MontantPrêt2,0)+IF(AND(MONTH(DATEVALUE(MoisPrêt3&amp;"1"))=G138,AnnéePrêt3=F138),MontantPrêt3,0)</f>
        <v>#NAME?</v>
      </c>
      <c r="I138" s="6" t="s">
        <v>25</v>
      </c>
      <c r="J138" s="6" t="s">
        <v>17</v>
      </c>
      <c r="K138" s="6" t="s">
        <v>16</v>
      </c>
    </row>
    <row r="139" spans="1:11">
      <c r="A139" s="5" t="e">
        <f t="shared" si="17"/>
        <v>#NAME?</v>
      </c>
      <c r="B139" s="7" t="e">
        <f>SUMIFS(LCapitalPrêt3,LMoisPrêt3,A139)+SUMIFS(LCapitalPrêt1,LMoisPrêt1,'Prêt Récap'!A139)+SUMIFS(LCapitalPrêt2,LMoisPrêt2,'Prêt Récap'!A139)</f>
        <v>#NAME?</v>
      </c>
      <c r="C139" s="7" t="e">
        <f>SUMIFS(LIntérêtsprêt3,LMoisPrêt3,$A139)+SUMIFS(LIntérêtsPrêt1,LMoisPrêt1,'Prêt Récap'!$A139)+SUMIFS(LIntérêtsPrêt2,LMoisPrêt2,'Prêt Récap'!$A139)</f>
        <v>#NAME?</v>
      </c>
      <c r="D139" s="7" t="e">
        <f t="shared" si="13"/>
        <v>#NAME?</v>
      </c>
      <c r="E139" s="7" t="e">
        <f t="shared" si="14"/>
        <v>#NAME?</v>
      </c>
      <c r="F139" s="6" t="e">
        <f t="shared" si="15"/>
        <v>#NAME?</v>
      </c>
      <c r="G139" s="6" t="e">
        <f t="shared" si="16"/>
        <v>#NAME?</v>
      </c>
      <c r="H139" s="1" t="e">
        <f>IF(AND(MONTH(DATEVALUE([0]!MoisPrêt1&amp;"1"))=G139,[0]!AnneePrêt1=F139),[0]!MontantPrêt1,0)+IF(AND(MONTH(DATEVALUE([0]!MoisPrêt2&amp;"1"))=G139,[0]!AnneePrêt2=F139),[0]!MontantPrêt2,0)+IF(AND(MONTH(DATEVALUE(MoisPrêt3&amp;"1"))=G139,AnnéePrêt3=F139),MontantPrêt3,0)</f>
        <v>#NAME?</v>
      </c>
      <c r="I139" s="6" t="s">
        <v>25</v>
      </c>
      <c r="J139" s="6" t="s">
        <v>17</v>
      </c>
      <c r="K139" s="6" t="s">
        <v>16</v>
      </c>
    </row>
    <row r="140" spans="1:11">
      <c r="A140" s="5" t="e">
        <f t="shared" si="17"/>
        <v>#NAME?</v>
      </c>
      <c r="B140" s="7" t="e">
        <f>SUMIFS(LCapitalPrêt3,LMoisPrêt3,A140)+SUMIFS(LCapitalPrêt1,LMoisPrêt1,'Prêt Récap'!A140)+SUMIFS(LCapitalPrêt2,LMoisPrêt2,'Prêt Récap'!A140)</f>
        <v>#NAME?</v>
      </c>
      <c r="C140" s="7" t="e">
        <f>SUMIFS(LIntérêtsprêt3,LMoisPrêt3,$A140)+SUMIFS(LIntérêtsPrêt1,LMoisPrêt1,'Prêt Récap'!$A140)+SUMIFS(LIntérêtsPrêt2,LMoisPrêt2,'Prêt Récap'!$A140)</f>
        <v>#NAME?</v>
      </c>
      <c r="D140" s="7" t="e">
        <f t="shared" si="13"/>
        <v>#NAME?</v>
      </c>
      <c r="E140" s="7" t="e">
        <f t="shared" si="14"/>
        <v>#NAME?</v>
      </c>
      <c r="F140" s="6" t="e">
        <f t="shared" si="15"/>
        <v>#NAME?</v>
      </c>
      <c r="G140" s="6" t="e">
        <f t="shared" si="16"/>
        <v>#NAME?</v>
      </c>
      <c r="H140" s="1" t="e">
        <f>IF(AND(MONTH(DATEVALUE([0]!MoisPrêt1&amp;"1"))=G140,[0]!AnneePrêt1=F140),[0]!MontantPrêt1,0)+IF(AND(MONTH(DATEVALUE([0]!MoisPrêt2&amp;"1"))=G140,[0]!AnneePrêt2=F140),[0]!MontantPrêt2,0)+IF(AND(MONTH(DATEVALUE(MoisPrêt3&amp;"1"))=G140,AnnéePrêt3=F140),MontantPrêt3,0)</f>
        <v>#NAME?</v>
      </c>
      <c r="I140" s="6" t="s">
        <v>25</v>
      </c>
      <c r="J140" s="6" t="s">
        <v>17</v>
      </c>
      <c r="K140" s="6" t="s">
        <v>16</v>
      </c>
    </row>
    <row r="141" spans="1:11">
      <c r="A141" s="5" t="e">
        <f t="shared" si="17"/>
        <v>#NAME?</v>
      </c>
      <c r="B141" s="7" t="e">
        <f>SUMIFS(LCapitalPrêt3,LMoisPrêt3,A141)+SUMIFS(LCapitalPrêt1,LMoisPrêt1,'Prêt Récap'!A141)+SUMIFS(LCapitalPrêt2,LMoisPrêt2,'Prêt Récap'!A141)</f>
        <v>#NAME?</v>
      </c>
      <c r="C141" s="7" t="e">
        <f>SUMIFS(LIntérêtsprêt3,LMoisPrêt3,$A141)+SUMIFS(LIntérêtsPrêt1,LMoisPrêt1,'Prêt Récap'!$A141)+SUMIFS(LIntérêtsPrêt2,LMoisPrêt2,'Prêt Récap'!$A141)</f>
        <v>#NAME?</v>
      </c>
      <c r="D141" s="7" t="e">
        <f t="shared" si="13"/>
        <v>#NAME?</v>
      </c>
      <c r="E141" s="7" t="e">
        <f t="shared" si="14"/>
        <v>#NAME?</v>
      </c>
      <c r="F141" s="6" t="e">
        <f t="shared" si="15"/>
        <v>#NAME?</v>
      </c>
      <c r="G141" s="6" t="e">
        <f t="shared" si="16"/>
        <v>#NAME?</v>
      </c>
      <c r="H141" s="1" t="e">
        <f>IF(AND(MONTH(DATEVALUE([0]!MoisPrêt1&amp;"1"))=G141,[0]!AnneePrêt1=F141),[0]!MontantPrêt1,0)+IF(AND(MONTH(DATEVALUE([0]!MoisPrêt2&amp;"1"))=G141,[0]!AnneePrêt2=F141),[0]!MontantPrêt2,0)+IF(AND(MONTH(DATEVALUE(MoisPrêt3&amp;"1"))=G141,AnnéePrêt3=F141),MontantPrêt3,0)</f>
        <v>#NAME?</v>
      </c>
      <c r="I141" s="6" t="s">
        <v>25</v>
      </c>
      <c r="J141" s="6" t="s">
        <v>17</v>
      </c>
      <c r="K141" s="6" t="s">
        <v>16</v>
      </c>
    </row>
    <row r="142" spans="1:11">
      <c r="A142" s="5" t="e">
        <f t="shared" si="17"/>
        <v>#NAME?</v>
      </c>
      <c r="B142" s="7" t="e">
        <f>SUMIFS(LCapitalPrêt3,LMoisPrêt3,A142)+SUMIFS(LCapitalPrêt1,LMoisPrêt1,'Prêt Récap'!A142)+SUMIFS(LCapitalPrêt2,LMoisPrêt2,'Prêt Récap'!A142)</f>
        <v>#NAME?</v>
      </c>
      <c r="C142" s="7" t="e">
        <f>SUMIFS(LIntérêtsprêt3,LMoisPrêt3,$A142)+SUMIFS(LIntérêtsPrêt1,LMoisPrêt1,'Prêt Récap'!$A142)+SUMIFS(LIntérêtsPrêt2,LMoisPrêt2,'Prêt Récap'!$A142)</f>
        <v>#NAME?</v>
      </c>
      <c r="D142" s="7" t="e">
        <f t="shared" si="13"/>
        <v>#NAME?</v>
      </c>
      <c r="E142" s="7" t="e">
        <f t="shared" si="14"/>
        <v>#NAME?</v>
      </c>
      <c r="F142" s="6" t="e">
        <f t="shared" si="15"/>
        <v>#NAME?</v>
      </c>
      <c r="G142" s="6" t="e">
        <f t="shared" si="16"/>
        <v>#NAME?</v>
      </c>
      <c r="H142" s="1" t="e">
        <f>IF(AND(MONTH(DATEVALUE([0]!MoisPrêt1&amp;"1"))=G142,[0]!AnneePrêt1=F142),[0]!MontantPrêt1,0)+IF(AND(MONTH(DATEVALUE([0]!MoisPrêt2&amp;"1"))=G142,[0]!AnneePrêt2=F142),[0]!MontantPrêt2,0)+IF(AND(MONTH(DATEVALUE(MoisPrêt3&amp;"1"))=G142,AnnéePrêt3=F142),MontantPrêt3,0)</f>
        <v>#NAME?</v>
      </c>
      <c r="I142" s="6" t="s">
        <v>25</v>
      </c>
      <c r="J142" s="6" t="s">
        <v>17</v>
      </c>
      <c r="K142" s="6" t="s">
        <v>16</v>
      </c>
    </row>
    <row r="143" spans="1:11">
      <c r="A143" s="5" t="e">
        <f t="shared" si="17"/>
        <v>#NAME?</v>
      </c>
      <c r="B143" s="7" t="e">
        <f>SUMIFS(LCapitalPrêt3,LMoisPrêt3,A143)+SUMIFS(LCapitalPrêt1,LMoisPrêt1,'Prêt Récap'!A143)+SUMIFS(LCapitalPrêt2,LMoisPrêt2,'Prêt Récap'!A143)</f>
        <v>#NAME?</v>
      </c>
      <c r="C143" s="7" t="e">
        <f>SUMIFS(LIntérêtsprêt3,LMoisPrêt3,$A143)+SUMIFS(LIntérêtsPrêt1,LMoisPrêt1,'Prêt Récap'!$A143)+SUMIFS(LIntérêtsPrêt2,LMoisPrêt2,'Prêt Récap'!$A143)</f>
        <v>#NAME?</v>
      </c>
      <c r="D143" s="7" t="e">
        <f t="shared" si="13"/>
        <v>#NAME?</v>
      </c>
      <c r="E143" s="7" t="e">
        <f t="shared" si="14"/>
        <v>#NAME?</v>
      </c>
      <c r="F143" s="6" t="e">
        <f t="shared" si="15"/>
        <v>#NAME?</v>
      </c>
      <c r="G143" s="6" t="e">
        <f t="shared" si="16"/>
        <v>#NAME?</v>
      </c>
      <c r="H143" s="1" t="e">
        <f>IF(AND(MONTH(DATEVALUE([0]!MoisPrêt1&amp;"1"))=G143,[0]!AnneePrêt1=F143),[0]!MontantPrêt1,0)+IF(AND(MONTH(DATEVALUE([0]!MoisPrêt2&amp;"1"))=G143,[0]!AnneePrêt2=F143),[0]!MontantPrêt2,0)+IF(AND(MONTH(DATEVALUE(MoisPrêt3&amp;"1"))=G143,AnnéePrêt3=F143),MontantPrêt3,0)</f>
        <v>#NAME?</v>
      </c>
      <c r="I143" s="6" t="s">
        <v>25</v>
      </c>
      <c r="J143" s="6" t="s">
        <v>17</v>
      </c>
      <c r="K143" s="6" t="s">
        <v>16</v>
      </c>
    </row>
    <row r="144" spans="1:11">
      <c r="A144" s="5" t="e">
        <f t="shared" si="17"/>
        <v>#NAME?</v>
      </c>
      <c r="B144" s="7" t="e">
        <f>SUMIFS(LCapitalPrêt3,LMoisPrêt3,A144)+SUMIFS(LCapitalPrêt1,LMoisPrêt1,'Prêt Récap'!A144)+SUMIFS(LCapitalPrêt2,LMoisPrêt2,'Prêt Récap'!A144)</f>
        <v>#NAME?</v>
      </c>
      <c r="C144" s="7" t="e">
        <f>SUMIFS(LIntérêtsprêt3,LMoisPrêt3,$A144)+SUMIFS(LIntérêtsPrêt1,LMoisPrêt1,'Prêt Récap'!$A144)+SUMIFS(LIntérêtsPrêt2,LMoisPrêt2,'Prêt Récap'!$A144)</f>
        <v>#NAME?</v>
      </c>
      <c r="D144" s="7" t="e">
        <f t="shared" si="13"/>
        <v>#NAME?</v>
      </c>
      <c r="E144" s="7" t="e">
        <f t="shared" si="14"/>
        <v>#NAME?</v>
      </c>
      <c r="F144" s="6" t="e">
        <f t="shared" si="15"/>
        <v>#NAME?</v>
      </c>
      <c r="G144" s="6" t="e">
        <f t="shared" si="16"/>
        <v>#NAME?</v>
      </c>
      <c r="H144" s="1" t="e">
        <f>IF(AND(MONTH(DATEVALUE([0]!MoisPrêt1&amp;"1"))=G144,[0]!AnneePrêt1=F144),[0]!MontantPrêt1,0)+IF(AND(MONTH(DATEVALUE([0]!MoisPrêt2&amp;"1"))=G144,[0]!AnneePrêt2=F144),[0]!MontantPrêt2,0)+IF(AND(MONTH(DATEVALUE(MoisPrêt3&amp;"1"))=G144,AnnéePrêt3=F144),MontantPrêt3,0)</f>
        <v>#NAME?</v>
      </c>
      <c r="I144" s="6" t="s">
        <v>25</v>
      </c>
      <c r="J144" s="6" t="s">
        <v>17</v>
      </c>
      <c r="K144" s="6" t="s">
        <v>16</v>
      </c>
    </row>
    <row r="145" spans="1:11">
      <c r="A145" s="5" t="e">
        <f t="shared" si="17"/>
        <v>#NAME?</v>
      </c>
      <c r="B145" s="7" t="e">
        <f>SUMIFS(LCapitalPrêt3,LMoisPrêt3,A145)+SUMIFS(LCapitalPrêt1,LMoisPrêt1,'Prêt Récap'!A145)+SUMIFS(LCapitalPrêt2,LMoisPrêt2,'Prêt Récap'!A145)</f>
        <v>#NAME?</v>
      </c>
      <c r="C145" s="7" t="e">
        <f>SUMIFS(LIntérêtsprêt3,LMoisPrêt3,$A145)+SUMIFS(LIntérêtsPrêt1,LMoisPrêt1,'Prêt Récap'!$A145)+SUMIFS(LIntérêtsPrêt2,LMoisPrêt2,'Prêt Récap'!$A145)</f>
        <v>#NAME?</v>
      </c>
      <c r="D145" s="7" t="e">
        <f t="shared" si="13"/>
        <v>#NAME?</v>
      </c>
      <c r="E145" s="7" t="e">
        <f t="shared" si="14"/>
        <v>#NAME?</v>
      </c>
      <c r="F145" s="6" t="e">
        <f t="shared" si="15"/>
        <v>#NAME?</v>
      </c>
      <c r="G145" s="6" t="e">
        <f t="shared" si="16"/>
        <v>#NAME?</v>
      </c>
      <c r="H145" s="1" t="e">
        <f>IF(AND(MONTH(DATEVALUE([0]!MoisPrêt1&amp;"1"))=G145,[0]!AnneePrêt1=F145),[0]!MontantPrêt1,0)+IF(AND(MONTH(DATEVALUE([0]!MoisPrêt2&amp;"1"))=G145,[0]!AnneePrêt2=F145),[0]!MontantPrêt2,0)+IF(AND(MONTH(DATEVALUE(MoisPrêt3&amp;"1"))=G145,AnnéePrêt3=F145),MontantPrêt3,0)</f>
        <v>#NAME?</v>
      </c>
      <c r="I145" s="6" t="s">
        <v>25</v>
      </c>
      <c r="J145" s="6" t="s">
        <v>17</v>
      </c>
      <c r="K145" s="6" t="s">
        <v>16</v>
      </c>
    </row>
    <row r="146" spans="1:11">
      <c r="A146" s="5" t="e">
        <f t="shared" si="17"/>
        <v>#NAME?</v>
      </c>
      <c r="B146" s="7" t="e">
        <f>SUMIFS(LCapitalPrêt3,LMoisPrêt3,A146)+SUMIFS(LCapitalPrêt1,LMoisPrêt1,'Prêt Récap'!A146)+SUMIFS(LCapitalPrêt2,LMoisPrêt2,'Prêt Récap'!A146)</f>
        <v>#NAME?</v>
      </c>
      <c r="C146" s="7" t="e">
        <f>SUMIFS(LIntérêtsprêt3,LMoisPrêt3,$A146)+SUMIFS(LIntérêtsPrêt1,LMoisPrêt1,'Prêt Récap'!$A146)+SUMIFS(LIntérêtsPrêt2,LMoisPrêt2,'Prêt Récap'!$A146)</f>
        <v>#NAME?</v>
      </c>
      <c r="D146" s="7" t="e">
        <f t="shared" si="13"/>
        <v>#NAME?</v>
      </c>
      <c r="E146" s="7" t="e">
        <f t="shared" si="14"/>
        <v>#NAME?</v>
      </c>
      <c r="F146" s="6" t="e">
        <f t="shared" si="15"/>
        <v>#NAME?</v>
      </c>
      <c r="G146" s="6" t="e">
        <f t="shared" si="16"/>
        <v>#NAME?</v>
      </c>
      <c r="H146" s="1" t="e">
        <f>IF(AND(MONTH(DATEVALUE([0]!MoisPrêt1&amp;"1"))=G146,[0]!AnneePrêt1=F146),[0]!MontantPrêt1,0)+IF(AND(MONTH(DATEVALUE([0]!MoisPrêt2&amp;"1"))=G146,[0]!AnneePrêt2=F146),[0]!MontantPrêt2,0)+IF(AND(MONTH(DATEVALUE(MoisPrêt3&amp;"1"))=G146,AnnéePrêt3=F146),MontantPrêt3,0)</f>
        <v>#NAME?</v>
      </c>
      <c r="I146" s="6" t="s">
        <v>25</v>
      </c>
      <c r="J146" s="6" t="s">
        <v>17</v>
      </c>
      <c r="K146" s="6" t="s">
        <v>16</v>
      </c>
    </row>
    <row r="147" spans="1:11">
      <c r="A147" s="5" t="e">
        <f t="shared" si="17"/>
        <v>#NAME?</v>
      </c>
      <c r="B147" s="7" t="e">
        <f>SUMIFS(LCapitalPrêt3,LMoisPrêt3,A147)+SUMIFS(LCapitalPrêt1,LMoisPrêt1,'Prêt Récap'!A147)+SUMIFS(LCapitalPrêt2,LMoisPrêt2,'Prêt Récap'!A147)</f>
        <v>#NAME?</v>
      </c>
      <c r="C147" s="7" t="e">
        <f>SUMIFS(LIntérêtsprêt3,LMoisPrêt3,$A147)+SUMIFS(LIntérêtsPrêt1,LMoisPrêt1,'Prêt Récap'!$A147)+SUMIFS(LIntérêtsPrêt2,LMoisPrêt2,'Prêt Récap'!$A147)</f>
        <v>#NAME?</v>
      </c>
      <c r="D147" s="7" t="e">
        <f t="shared" si="13"/>
        <v>#NAME?</v>
      </c>
      <c r="E147" s="7" t="e">
        <f t="shared" si="14"/>
        <v>#NAME?</v>
      </c>
      <c r="F147" s="6" t="e">
        <f t="shared" si="15"/>
        <v>#NAME?</v>
      </c>
      <c r="G147" s="6" t="e">
        <f t="shared" si="16"/>
        <v>#NAME?</v>
      </c>
      <c r="H147" s="1" t="e">
        <f>IF(AND(MONTH(DATEVALUE([0]!MoisPrêt1&amp;"1"))=G147,[0]!AnneePrêt1=F147),[0]!MontantPrêt1,0)+IF(AND(MONTH(DATEVALUE([0]!MoisPrêt2&amp;"1"))=G147,[0]!AnneePrêt2=F147),[0]!MontantPrêt2,0)+IF(AND(MONTH(DATEVALUE(MoisPrêt3&amp;"1"))=G147,AnnéePrêt3=F147),MontantPrêt3,0)</f>
        <v>#NAME?</v>
      </c>
      <c r="I147" s="6" t="s">
        <v>25</v>
      </c>
      <c r="J147" s="6" t="s">
        <v>17</v>
      </c>
      <c r="K147" s="6" t="s">
        <v>16</v>
      </c>
    </row>
    <row r="148" spans="1:11">
      <c r="A148" s="5" t="e">
        <f t="shared" si="17"/>
        <v>#NAME?</v>
      </c>
      <c r="B148" s="7" t="e">
        <f>SUMIFS(LCapitalPrêt3,LMoisPrêt3,A148)+SUMIFS(LCapitalPrêt1,LMoisPrêt1,'Prêt Récap'!A148)+SUMIFS(LCapitalPrêt2,LMoisPrêt2,'Prêt Récap'!A148)</f>
        <v>#NAME?</v>
      </c>
      <c r="C148" s="7" t="e">
        <f>SUMIFS(LIntérêtsprêt3,LMoisPrêt3,$A148)+SUMIFS(LIntérêtsPrêt1,LMoisPrêt1,'Prêt Récap'!$A148)+SUMIFS(LIntérêtsPrêt2,LMoisPrêt2,'Prêt Récap'!$A148)</f>
        <v>#NAME?</v>
      </c>
      <c r="D148" s="7" t="e">
        <f t="shared" si="13"/>
        <v>#NAME?</v>
      </c>
      <c r="E148" s="7" t="e">
        <f t="shared" si="14"/>
        <v>#NAME?</v>
      </c>
      <c r="F148" s="6" t="e">
        <f t="shared" si="15"/>
        <v>#NAME?</v>
      </c>
      <c r="G148" s="6" t="e">
        <f t="shared" si="16"/>
        <v>#NAME?</v>
      </c>
      <c r="H148" s="1" t="e">
        <f>IF(AND(MONTH(DATEVALUE([0]!MoisPrêt1&amp;"1"))=G148,[0]!AnneePrêt1=F148),[0]!MontantPrêt1,0)+IF(AND(MONTH(DATEVALUE([0]!MoisPrêt2&amp;"1"))=G148,[0]!AnneePrêt2=F148),[0]!MontantPrêt2,0)+IF(AND(MONTH(DATEVALUE(MoisPrêt3&amp;"1"))=G148,AnnéePrêt3=F148),MontantPrêt3,0)</f>
        <v>#NAME?</v>
      </c>
      <c r="I148" s="6" t="s">
        <v>25</v>
      </c>
      <c r="J148" s="6" t="s">
        <v>17</v>
      </c>
      <c r="K148" s="6" t="s">
        <v>16</v>
      </c>
    </row>
    <row r="149" spans="1:11">
      <c r="A149" s="5" t="e">
        <f t="shared" si="17"/>
        <v>#NAME?</v>
      </c>
      <c r="B149" s="7" t="e">
        <f>SUMIFS(LCapitalPrêt3,LMoisPrêt3,A149)+SUMIFS(LCapitalPrêt1,LMoisPrêt1,'Prêt Récap'!A149)+SUMIFS(LCapitalPrêt2,LMoisPrêt2,'Prêt Récap'!A149)</f>
        <v>#NAME?</v>
      </c>
      <c r="C149" s="7" t="e">
        <f>SUMIFS(LIntérêtsprêt3,LMoisPrêt3,$A149)+SUMIFS(LIntérêtsPrêt1,LMoisPrêt1,'Prêt Récap'!$A149)+SUMIFS(LIntérêtsPrêt2,LMoisPrêt2,'Prêt Récap'!$A149)</f>
        <v>#NAME?</v>
      </c>
      <c r="D149" s="7" t="e">
        <f t="shared" si="13"/>
        <v>#NAME?</v>
      </c>
      <c r="E149" s="7" t="e">
        <f t="shared" si="14"/>
        <v>#NAME?</v>
      </c>
      <c r="F149" s="6" t="e">
        <f t="shared" si="15"/>
        <v>#NAME?</v>
      </c>
      <c r="G149" s="6" t="e">
        <f t="shared" si="16"/>
        <v>#NAME?</v>
      </c>
      <c r="H149" s="1" t="e">
        <f>IF(AND(MONTH(DATEVALUE([0]!MoisPrêt1&amp;"1"))=G149,[0]!AnneePrêt1=F149),[0]!MontantPrêt1,0)+IF(AND(MONTH(DATEVALUE([0]!MoisPrêt2&amp;"1"))=G149,[0]!AnneePrêt2=F149),[0]!MontantPrêt2,0)+IF(AND(MONTH(DATEVALUE(MoisPrêt3&amp;"1"))=G149,AnnéePrêt3=F149),MontantPrêt3,0)</f>
        <v>#NAME?</v>
      </c>
      <c r="I149" s="6" t="s">
        <v>25</v>
      </c>
      <c r="J149" s="6" t="s">
        <v>17</v>
      </c>
      <c r="K149" s="6" t="s">
        <v>16</v>
      </c>
    </row>
    <row r="150" spans="1:11">
      <c r="A150" s="5" t="e">
        <f t="shared" si="17"/>
        <v>#NAME?</v>
      </c>
      <c r="B150" s="7" t="e">
        <f>SUMIFS(LCapitalPrêt3,LMoisPrêt3,A150)+SUMIFS(LCapitalPrêt1,LMoisPrêt1,'Prêt Récap'!A150)+SUMIFS(LCapitalPrêt2,LMoisPrêt2,'Prêt Récap'!A150)</f>
        <v>#NAME?</v>
      </c>
      <c r="C150" s="7" t="e">
        <f>SUMIFS(LIntérêtsprêt3,LMoisPrêt3,$A150)+SUMIFS(LIntérêtsPrêt1,LMoisPrêt1,'Prêt Récap'!$A150)+SUMIFS(LIntérêtsPrêt2,LMoisPrêt2,'Prêt Récap'!$A150)</f>
        <v>#NAME?</v>
      </c>
      <c r="D150" s="7" t="e">
        <f t="shared" si="13"/>
        <v>#NAME?</v>
      </c>
      <c r="E150" s="7" t="e">
        <f t="shared" si="14"/>
        <v>#NAME?</v>
      </c>
      <c r="F150" s="6" t="e">
        <f t="shared" si="15"/>
        <v>#NAME?</v>
      </c>
      <c r="G150" s="6" t="e">
        <f t="shared" si="16"/>
        <v>#NAME?</v>
      </c>
      <c r="H150" s="1" t="e">
        <f>IF(AND(MONTH(DATEVALUE([0]!MoisPrêt1&amp;"1"))=G150,[0]!AnneePrêt1=F150),[0]!MontantPrêt1,0)+IF(AND(MONTH(DATEVALUE([0]!MoisPrêt2&amp;"1"))=G150,[0]!AnneePrêt2=F150),[0]!MontantPrêt2,0)+IF(AND(MONTH(DATEVALUE(MoisPrêt3&amp;"1"))=G150,AnnéePrêt3=F150),MontantPrêt3,0)</f>
        <v>#NAME?</v>
      </c>
      <c r="I150" s="6" t="s">
        <v>25</v>
      </c>
      <c r="J150" s="6" t="s">
        <v>17</v>
      </c>
      <c r="K150" s="6" t="s">
        <v>16</v>
      </c>
    </row>
    <row r="151" spans="1:11">
      <c r="A151" s="5" t="e">
        <f t="shared" si="17"/>
        <v>#NAME?</v>
      </c>
      <c r="B151" s="7" t="e">
        <f>SUMIFS(LCapitalPrêt3,LMoisPrêt3,A151)+SUMIFS(LCapitalPrêt1,LMoisPrêt1,'Prêt Récap'!A151)+SUMIFS(LCapitalPrêt2,LMoisPrêt2,'Prêt Récap'!A151)</f>
        <v>#NAME?</v>
      </c>
      <c r="C151" s="7" t="e">
        <f>SUMIFS(LIntérêtsprêt3,LMoisPrêt3,$A151)+SUMIFS(LIntérêtsPrêt1,LMoisPrêt1,'Prêt Récap'!$A151)+SUMIFS(LIntérêtsPrêt2,LMoisPrêt2,'Prêt Récap'!$A151)</f>
        <v>#NAME?</v>
      </c>
      <c r="D151" s="7" t="e">
        <f t="shared" si="13"/>
        <v>#NAME?</v>
      </c>
      <c r="E151" s="7" t="e">
        <f t="shared" si="14"/>
        <v>#NAME?</v>
      </c>
      <c r="F151" s="6" t="e">
        <f t="shared" si="15"/>
        <v>#NAME?</v>
      </c>
      <c r="G151" s="6" t="e">
        <f t="shared" si="16"/>
        <v>#NAME?</v>
      </c>
      <c r="H151" s="1" t="e">
        <f>IF(AND(MONTH(DATEVALUE([0]!MoisPrêt1&amp;"1"))=G151,[0]!AnneePrêt1=F151),[0]!MontantPrêt1,0)+IF(AND(MONTH(DATEVALUE([0]!MoisPrêt2&amp;"1"))=G151,[0]!AnneePrêt2=F151),[0]!MontantPrêt2,0)+IF(AND(MONTH(DATEVALUE(MoisPrêt3&amp;"1"))=G151,AnnéePrêt3=F151),MontantPrêt3,0)</f>
        <v>#NAME?</v>
      </c>
      <c r="I151" s="6" t="s">
        <v>25</v>
      </c>
      <c r="J151" s="6" t="s">
        <v>17</v>
      </c>
      <c r="K151" s="6" t="s">
        <v>16</v>
      </c>
    </row>
    <row r="152" spans="1:11">
      <c r="A152" s="5" t="e">
        <f t="shared" si="17"/>
        <v>#NAME?</v>
      </c>
      <c r="B152" s="7" t="e">
        <f>SUMIFS(LCapitalPrêt3,LMoisPrêt3,A152)+SUMIFS(LCapitalPrêt1,LMoisPrêt1,'Prêt Récap'!A152)+SUMIFS(LCapitalPrêt2,LMoisPrêt2,'Prêt Récap'!A152)</f>
        <v>#NAME?</v>
      </c>
      <c r="C152" s="7" t="e">
        <f>SUMIFS(LIntérêtsprêt3,LMoisPrêt3,$A152)+SUMIFS(LIntérêtsPrêt1,LMoisPrêt1,'Prêt Récap'!$A152)+SUMIFS(LIntérêtsPrêt2,LMoisPrêt2,'Prêt Récap'!$A152)</f>
        <v>#NAME?</v>
      </c>
      <c r="D152" s="7" t="e">
        <f t="shared" si="13"/>
        <v>#NAME?</v>
      </c>
      <c r="E152" s="7" t="e">
        <f t="shared" si="14"/>
        <v>#NAME?</v>
      </c>
      <c r="F152" s="6" t="e">
        <f t="shared" si="15"/>
        <v>#NAME?</v>
      </c>
      <c r="G152" s="6" t="e">
        <f t="shared" si="16"/>
        <v>#NAME?</v>
      </c>
      <c r="H152" s="1" t="e">
        <f>IF(AND(MONTH(DATEVALUE([0]!MoisPrêt1&amp;"1"))=G152,[0]!AnneePrêt1=F152),[0]!MontantPrêt1,0)+IF(AND(MONTH(DATEVALUE([0]!MoisPrêt2&amp;"1"))=G152,[0]!AnneePrêt2=F152),[0]!MontantPrêt2,0)+IF(AND(MONTH(DATEVALUE(MoisPrêt3&amp;"1"))=G152,AnnéePrêt3=F152),MontantPrêt3,0)</f>
        <v>#NAME?</v>
      </c>
      <c r="I152" s="6" t="s">
        <v>25</v>
      </c>
      <c r="J152" s="6" t="s">
        <v>17</v>
      </c>
      <c r="K152" s="6" t="s">
        <v>16</v>
      </c>
    </row>
    <row r="153" spans="1:11">
      <c r="A153" s="5" t="e">
        <f t="shared" si="17"/>
        <v>#NAME?</v>
      </c>
      <c r="B153" s="7" t="e">
        <f>SUMIFS(LCapitalPrêt3,LMoisPrêt3,A153)+SUMIFS(LCapitalPrêt1,LMoisPrêt1,'Prêt Récap'!A153)+SUMIFS(LCapitalPrêt2,LMoisPrêt2,'Prêt Récap'!A153)</f>
        <v>#NAME?</v>
      </c>
      <c r="C153" s="7" t="e">
        <f>SUMIFS(LIntérêtsprêt3,LMoisPrêt3,$A153)+SUMIFS(LIntérêtsPrêt1,LMoisPrêt1,'Prêt Récap'!$A153)+SUMIFS(LIntérêtsPrêt2,LMoisPrêt2,'Prêt Récap'!$A153)</f>
        <v>#NAME?</v>
      </c>
      <c r="D153" s="7" t="e">
        <f t="shared" si="13"/>
        <v>#NAME?</v>
      </c>
      <c r="E153" s="7" t="e">
        <f t="shared" si="14"/>
        <v>#NAME?</v>
      </c>
      <c r="F153" s="6" t="e">
        <f t="shared" si="15"/>
        <v>#NAME?</v>
      </c>
      <c r="G153" s="6" t="e">
        <f t="shared" si="16"/>
        <v>#NAME?</v>
      </c>
      <c r="H153" s="1" t="e">
        <f>IF(AND(MONTH(DATEVALUE([0]!MoisPrêt1&amp;"1"))=G153,[0]!AnneePrêt1=F153),[0]!MontantPrêt1,0)+IF(AND(MONTH(DATEVALUE([0]!MoisPrêt2&amp;"1"))=G153,[0]!AnneePrêt2=F153),[0]!MontantPrêt2,0)+IF(AND(MONTH(DATEVALUE(MoisPrêt3&amp;"1"))=G153,AnnéePrêt3=F153),MontantPrêt3,0)</f>
        <v>#NAME?</v>
      </c>
      <c r="I153" s="6" t="s">
        <v>25</v>
      </c>
      <c r="J153" s="6" t="s">
        <v>17</v>
      </c>
      <c r="K153" s="6" t="s">
        <v>16</v>
      </c>
    </row>
    <row r="154" spans="1:11">
      <c r="A154" s="5" t="e">
        <f t="shared" si="17"/>
        <v>#NAME?</v>
      </c>
      <c r="B154" s="7" t="e">
        <f>SUMIFS(LCapitalPrêt3,LMoisPrêt3,A154)+SUMIFS(LCapitalPrêt1,LMoisPrêt1,'Prêt Récap'!A154)+SUMIFS(LCapitalPrêt2,LMoisPrêt2,'Prêt Récap'!A154)</f>
        <v>#NAME?</v>
      </c>
      <c r="C154" s="7" t="e">
        <f>SUMIFS(LIntérêtsprêt3,LMoisPrêt3,$A154)+SUMIFS(LIntérêtsPrêt1,LMoisPrêt1,'Prêt Récap'!$A154)+SUMIFS(LIntérêtsPrêt2,LMoisPrêt2,'Prêt Récap'!$A154)</f>
        <v>#NAME?</v>
      </c>
      <c r="D154" s="7" t="e">
        <f t="shared" si="13"/>
        <v>#NAME?</v>
      </c>
      <c r="E154" s="7" t="e">
        <f t="shared" si="14"/>
        <v>#NAME?</v>
      </c>
      <c r="F154" s="6" t="e">
        <f t="shared" si="15"/>
        <v>#NAME?</v>
      </c>
      <c r="G154" s="6" t="e">
        <f t="shared" si="16"/>
        <v>#NAME?</v>
      </c>
      <c r="H154" s="1" t="e">
        <f>IF(AND(MONTH(DATEVALUE([0]!MoisPrêt1&amp;"1"))=G154,[0]!AnneePrêt1=F154),[0]!MontantPrêt1,0)+IF(AND(MONTH(DATEVALUE([0]!MoisPrêt2&amp;"1"))=G154,[0]!AnneePrêt2=F154),[0]!MontantPrêt2,0)+IF(AND(MONTH(DATEVALUE(MoisPrêt3&amp;"1"))=G154,AnnéePrêt3=F154),MontantPrêt3,0)</f>
        <v>#NAME?</v>
      </c>
      <c r="I154" s="6" t="s">
        <v>25</v>
      </c>
      <c r="J154" s="6" t="s">
        <v>17</v>
      </c>
      <c r="K154" s="6" t="s">
        <v>16</v>
      </c>
    </row>
    <row r="155" spans="1:11">
      <c r="A155" s="5" t="e">
        <f t="shared" si="17"/>
        <v>#NAME?</v>
      </c>
      <c r="B155" s="7" t="e">
        <f>SUMIFS(LCapitalPrêt3,LMoisPrêt3,A155)+SUMIFS(LCapitalPrêt1,LMoisPrêt1,'Prêt Récap'!A155)+SUMIFS(LCapitalPrêt2,LMoisPrêt2,'Prêt Récap'!A155)</f>
        <v>#NAME?</v>
      </c>
      <c r="C155" s="7" t="e">
        <f>SUMIFS(LIntérêtsprêt3,LMoisPrêt3,$A155)+SUMIFS(LIntérêtsPrêt1,LMoisPrêt1,'Prêt Récap'!$A155)+SUMIFS(LIntérêtsPrêt2,LMoisPrêt2,'Prêt Récap'!$A155)</f>
        <v>#NAME?</v>
      </c>
      <c r="D155" s="7" t="e">
        <f t="shared" si="13"/>
        <v>#NAME?</v>
      </c>
      <c r="E155" s="7" t="e">
        <f t="shared" si="14"/>
        <v>#NAME?</v>
      </c>
      <c r="F155" s="6" t="e">
        <f t="shared" si="15"/>
        <v>#NAME?</v>
      </c>
      <c r="G155" s="6" t="e">
        <f t="shared" si="16"/>
        <v>#NAME?</v>
      </c>
      <c r="H155" s="1" t="e">
        <f>IF(AND(MONTH(DATEVALUE([0]!MoisPrêt1&amp;"1"))=G155,[0]!AnneePrêt1=F155),[0]!MontantPrêt1,0)+IF(AND(MONTH(DATEVALUE([0]!MoisPrêt2&amp;"1"))=G155,[0]!AnneePrêt2=F155),[0]!MontantPrêt2,0)+IF(AND(MONTH(DATEVALUE(MoisPrêt3&amp;"1"))=G155,AnnéePrêt3=F155),MontantPrêt3,0)</f>
        <v>#NAME?</v>
      </c>
      <c r="I155" s="6" t="s">
        <v>25</v>
      </c>
      <c r="J155" s="6" t="s">
        <v>17</v>
      </c>
      <c r="K155" s="6" t="s">
        <v>16</v>
      </c>
    </row>
    <row r="156" spans="1:11">
      <c r="A156" s="5" t="e">
        <f t="shared" si="17"/>
        <v>#NAME?</v>
      </c>
      <c r="B156" s="7" t="e">
        <f>SUMIFS(LCapitalPrêt3,LMoisPrêt3,A156)+SUMIFS(LCapitalPrêt1,LMoisPrêt1,'Prêt Récap'!A156)+SUMIFS(LCapitalPrêt2,LMoisPrêt2,'Prêt Récap'!A156)</f>
        <v>#NAME?</v>
      </c>
      <c r="C156" s="7" t="e">
        <f>SUMIFS(LIntérêtsprêt3,LMoisPrêt3,$A156)+SUMIFS(LIntérêtsPrêt1,LMoisPrêt1,'Prêt Récap'!$A156)+SUMIFS(LIntérêtsPrêt2,LMoisPrêt2,'Prêt Récap'!$A156)</f>
        <v>#NAME?</v>
      </c>
      <c r="D156" s="7" t="e">
        <f t="shared" si="13"/>
        <v>#NAME?</v>
      </c>
      <c r="E156" s="7" t="e">
        <f t="shared" si="14"/>
        <v>#NAME?</v>
      </c>
      <c r="F156" s="6" t="e">
        <f t="shared" si="15"/>
        <v>#NAME?</v>
      </c>
      <c r="G156" s="6" t="e">
        <f t="shared" si="16"/>
        <v>#NAME?</v>
      </c>
      <c r="H156" s="1" t="e">
        <f>IF(AND(MONTH(DATEVALUE([0]!MoisPrêt1&amp;"1"))=G156,[0]!AnneePrêt1=F156),[0]!MontantPrêt1,0)+IF(AND(MONTH(DATEVALUE([0]!MoisPrêt2&amp;"1"))=G156,[0]!AnneePrêt2=F156),[0]!MontantPrêt2,0)+IF(AND(MONTH(DATEVALUE(MoisPrêt3&amp;"1"))=G156,AnnéePrêt3=F156),MontantPrêt3,0)</f>
        <v>#NAME?</v>
      </c>
      <c r="I156" s="6" t="s">
        <v>25</v>
      </c>
      <c r="J156" s="6" t="s">
        <v>17</v>
      </c>
      <c r="K156" s="6" t="s">
        <v>16</v>
      </c>
    </row>
    <row r="157" spans="1:11">
      <c r="A157" s="5" t="e">
        <f t="shared" si="17"/>
        <v>#NAME?</v>
      </c>
      <c r="B157" s="7" t="e">
        <f>SUMIFS(LCapitalPrêt3,LMoisPrêt3,A157)+SUMIFS(LCapitalPrêt1,LMoisPrêt1,'Prêt Récap'!A157)+SUMIFS(LCapitalPrêt2,LMoisPrêt2,'Prêt Récap'!A157)</f>
        <v>#NAME?</v>
      </c>
      <c r="C157" s="7" t="e">
        <f>SUMIFS(LIntérêtsprêt3,LMoisPrêt3,$A157)+SUMIFS(LIntérêtsPrêt1,LMoisPrêt1,'Prêt Récap'!$A157)+SUMIFS(LIntérêtsPrêt2,LMoisPrêt2,'Prêt Récap'!$A157)</f>
        <v>#NAME?</v>
      </c>
      <c r="D157" s="7" t="e">
        <f t="shared" si="13"/>
        <v>#NAME?</v>
      </c>
      <c r="E157" s="7" t="e">
        <f t="shared" si="14"/>
        <v>#NAME?</v>
      </c>
      <c r="F157" s="6" t="e">
        <f t="shared" si="15"/>
        <v>#NAME?</v>
      </c>
      <c r="G157" s="6" t="e">
        <f t="shared" si="16"/>
        <v>#NAME?</v>
      </c>
      <c r="H157" s="1" t="e">
        <f>IF(AND(MONTH(DATEVALUE([0]!MoisPrêt1&amp;"1"))=G157,[0]!AnneePrêt1=F157),[0]!MontantPrêt1,0)+IF(AND(MONTH(DATEVALUE([0]!MoisPrêt2&amp;"1"))=G157,[0]!AnneePrêt2=F157),[0]!MontantPrêt2,0)+IF(AND(MONTH(DATEVALUE(MoisPrêt3&amp;"1"))=G157,AnnéePrêt3=F157),MontantPrêt3,0)</f>
        <v>#NAME?</v>
      </c>
      <c r="I157" s="6" t="s">
        <v>25</v>
      </c>
      <c r="J157" s="6" t="s">
        <v>17</v>
      </c>
      <c r="K157" s="6" t="s">
        <v>16</v>
      </c>
    </row>
    <row r="158" spans="1:11">
      <c r="A158" s="5" t="e">
        <f t="shared" si="17"/>
        <v>#NAME?</v>
      </c>
      <c r="B158" s="7" t="e">
        <f>SUMIFS(LCapitalPrêt3,LMoisPrêt3,A158)+SUMIFS(LCapitalPrêt1,LMoisPrêt1,'Prêt Récap'!A158)+SUMIFS(LCapitalPrêt2,LMoisPrêt2,'Prêt Récap'!A158)</f>
        <v>#NAME?</v>
      </c>
      <c r="C158" s="7" t="e">
        <f>SUMIFS(LIntérêtsprêt3,LMoisPrêt3,$A158)+SUMIFS(LIntérêtsPrêt1,LMoisPrêt1,'Prêt Récap'!$A158)+SUMIFS(LIntérêtsPrêt2,LMoisPrêt2,'Prêt Récap'!$A158)</f>
        <v>#NAME?</v>
      </c>
      <c r="D158" s="7" t="e">
        <f t="shared" si="13"/>
        <v>#NAME?</v>
      </c>
      <c r="E158" s="7" t="e">
        <f t="shared" si="14"/>
        <v>#NAME?</v>
      </c>
      <c r="F158" s="6" t="e">
        <f t="shared" si="15"/>
        <v>#NAME?</v>
      </c>
      <c r="G158" s="6" t="e">
        <f t="shared" si="16"/>
        <v>#NAME?</v>
      </c>
      <c r="H158" s="1" t="e">
        <f>IF(AND(MONTH(DATEVALUE([0]!MoisPrêt1&amp;"1"))=G158,[0]!AnneePrêt1=F158),[0]!MontantPrêt1,0)+IF(AND(MONTH(DATEVALUE([0]!MoisPrêt2&amp;"1"))=G158,[0]!AnneePrêt2=F158),[0]!MontantPrêt2,0)+IF(AND(MONTH(DATEVALUE(MoisPrêt3&amp;"1"))=G158,AnnéePrêt3=F158),MontantPrêt3,0)</f>
        <v>#NAME?</v>
      </c>
      <c r="I158" s="6" t="s">
        <v>25</v>
      </c>
      <c r="J158" s="6" t="s">
        <v>17</v>
      </c>
      <c r="K158" s="6" t="s">
        <v>16</v>
      </c>
    </row>
    <row r="159" spans="1:11">
      <c r="A159" s="5" t="e">
        <f t="shared" si="17"/>
        <v>#NAME?</v>
      </c>
      <c r="B159" s="7" t="e">
        <f>SUMIFS(LCapitalPrêt3,LMoisPrêt3,A159)+SUMIFS(LCapitalPrêt1,LMoisPrêt1,'Prêt Récap'!A159)+SUMIFS(LCapitalPrêt2,LMoisPrêt2,'Prêt Récap'!A159)</f>
        <v>#NAME?</v>
      </c>
      <c r="C159" s="7" t="e">
        <f>SUMIFS(LIntérêtsprêt3,LMoisPrêt3,$A159)+SUMIFS(LIntérêtsPrêt1,LMoisPrêt1,'Prêt Récap'!$A159)+SUMIFS(LIntérêtsPrêt2,LMoisPrêt2,'Prêt Récap'!$A159)</f>
        <v>#NAME?</v>
      </c>
      <c r="D159" s="7" t="e">
        <f t="shared" si="13"/>
        <v>#NAME?</v>
      </c>
      <c r="E159" s="7" t="e">
        <f t="shared" si="14"/>
        <v>#NAME?</v>
      </c>
      <c r="F159" s="6" t="e">
        <f t="shared" si="15"/>
        <v>#NAME?</v>
      </c>
      <c r="G159" s="6" t="e">
        <f t="shared" si="16"/>
        <v>#NAME?</v>
      </c>
      <c r="H159" s="1" t="e">
        <f>IF(AND(MONTH(DATEVALUE([0]!MoisPrêt1&amp;"1"))=G159,[0]!AnneePrêt1=F159),[0]!MontantPrêt1,0)+IF(AND(MONTH(DATEVALUE([0]!MoisPrêt2&amp;"1"))=G159,[0]!AnneePrêt2=F159),[0]!MontantPrêt2,0)+IF(AND(MONTH(DATEVALUE(MoisPrêt3&amp;"1"))=G159,AnnéePrêt3=F159),MontantPrêt3,0)</f>
        <v>#NAME?</v>
      </c>
      <c r="I159" s="6" t="s">
        <v>25</v>
      </c>
      <c r="J159" s="6" t="s">
        <v>17</v>
      </c>
      <c r="K159" s="6" t="s">
        <v>16</v>
      </c>
    </row>
    <row r="160" spans="1:11">
      <c r="A160" s="5" t="e">
        <f t="shared" si="17"/>
        <v>#NAME?</v>
      </c>
      <c r="B160" s="7" t="e">
        <f>SUMIFS(LCapitalPrêt3,LMoisPrêt3,A160)+SUMIFS(LCapitalPrêt1,LMoisPrêt1,'Prêt Récap'!A160)+SUMIFS(LCapitalPrêt2,LMoisPrêt2,'Prêt Récap'!A160)</f>
        <v>#NAME?</v>
      </c>
      <c r="C160" s="7" t="e">
        <f>SUMIFS(LIntérêtsprêt3,LMoisPrêt3,$A160)+SUMIFS(LIntérêtsPrêt1,LMoisPrêt1,'Prêt Récap'!$A160)+SUMIFS(LIntérêtsPrêt2,LMoisPrêt2,'Prêt Récap'!$A160)</f>
        <v>#NAME?</v>
      </c>
      <c r="D160" s="7" t="e">
        <f t="shared" si="13"/>
        <v>#NAME?</v>
      </c>
      <c r="E160" s="7" t="e">
        <f t="shared" si="14"/>
        <v>#NAME?</v>
      </c>
      <c r="F160" s="6" t="e">
        <f t="shared" si="15"/>
        <v>#NAME?</v>
      </c>
      <c r="G160" s="6" t="e">
        <f t="shared" si="16"/>
        <v>#NAME?</v>
      </c>
      <c r="H160" s="1" t="e">
        <f>IF(AND(MONTH(DATEVALUE([0]!MoisPrêt1&amp;"1"))=G160,[0]!AnneePrêt1=F160),[0]!MontantPrêt1,0)+IF(AND(MONTH(DATEVALUE([0]!MoisPrêt2&amp;"1"))=G160,[0]!AnneePrêt2=F160),[0]!MontantPrêt2,0)+IF(AND(MONTH(DATEVALUE(MoisPrêt3&amp;"1"))=G160,AnnéePrêt3=F160),MontantPrêt3,0)</f>
        <v>#NAME?</v>
      </c>
      <c r="I160" s="6" t="s">
        <v>25</v>
      </c>
      <c r="J160" s="6" t="s">
        <v>17</v>
      </c>
      <c r="K160" s="6" t="s">
        <v>16</v>
      </c>
    </row>
    <row r="161" spans="1:11">
      <c r="A161" s="5" t="e">
        <f t="shared" si="17"/>
        <v>#NAME?</v>
      </c>
      <c r="B161" s="7" t="e">
        <f>SUMIFS(LCapitalPrêt3,LMoisPrêt3,A161)+SUMIFS(LCapitalPrêt1,LMoisPrêt1,'Prêt Récap'!A161)+SUMIFS(LCapitalPrêt2,LMoisPrêt2,'Prêt Récap'!A161)</f>
        <v>#NAME?</v>
      </c>
      <c r="C161" s="7" t="e">
        <f>SUMIFS(LIntérêtsprêt3,LMoisPrêt3,$A161)+SUMIFS(LIntérêtsPrêt1,LMoisPrêt1,'Prêt Récap'!$A161)+SUMIFS(LIntérêtsPrêt2,LMoisPrêt2,'Prêt Récap'!$A161)</f>
        <v>#NAME?</v>
      </c>
      <c r="D161" s="7" t="e">
        <f t="shared" si="13"/>
        <v>#NAME?</v>
      </c>
      <c r="E161" s="7" t="e">
        <f t="shared" si="14"/>
        <v>#NAME?</v>
      </c>
      <c r="F161" s="6" t="e">
        <f t="shared" si="15"/>
        <v>#NAME?</v>
      </c>
      <c r="G161" s="6" t="e">
        <f t="shared" si="16"/>
        <v>#NAME?</v>
      </c>
      <c r="H161" s="1" t="e">
        <f>IF(AND(MONTH(DATEVALUE([0]!MoisPrêt1&amp;"1"))=G161,[0]!AnneePrêt1=F161),[0]!MontantPrêt1,0)+IF(AND(MONTH(DATEVALUE([0]!MoisPrêt2&amp;"1"))=G161,[0]!AnneePrêt2=F161),[0]!MontantPrêt2,0)+IF(AND(MONTH(DATEVALUE(MoisPrêt3&amp;"1"))=G161,AnnéePrêt3=F161),MontantPrêt3,0)</f>
        <v>#NAME?</v>
      </c>
      <c r="I161" s="6" t="s">
        <v>25</v>
      </c>
      <c r="J161" s="6" t="s">
        <v>17</v>
      </c>
      <c r="K161" s="6" t="s">
        <v>16</v>
      </c>
    </row>
    <row r="162" spans="1:11">
      <c r="A162" s="5" t="e">
        <f t="shared" si="17"/>
        <v>#NAME?</v>
      </c>
      <c r="B162" s="7" t="e">
        <f>SUMIFS(LCapitalPrêt3,LMoisPrêt3,A162)+SUMIFS(LCapitalPrêt1,LMoisPrêt1,'Prêt Récap'!A162)+SUMIFS(LCapitalPrêt2,LMoisPrêt2,'Prêt Récap'!A162)</f>
        <v>#NAME?</v>
      </c>
      <c r="C162" s="7" t="e">
        <f>SUMIFS(LIntérêtsprêt3,LMoisPrêt3,$A162)+SUMIFS(LIntérêtsPrêt1,LMoisPrêt1,'Prêt Récap'!$A162)+SUMIFS(LIntérêtsPrêt2,LMoisPrêt2,'Prêt Récap'!$A162)</f>
        <v>#NAME?</v>
      </c>
      <c r="D162" s="7" t="e">
        <f t="shared" si="13"/>
        <v>#NAME?</v>
      </c>
      <c r="E162" s="7" t="e">
        <f t="shared" si="14"/>
        <v>#NAME?</v>
      </c>
      <c r="F162" s="6" t="e">
        <f t="shared" si="15"/>
        <v>#NAME?</v>
      </c>
      <c r="G162" s="6" t="e">
        <f t="shared" si="16"/>
        <v>#NAME?</v>
      </c>
      <c r="H162" s="1" t="e">
        <f>IF(AND(MONTH(DATEVALUE([0]!MoisPrêt1&amp;"1"))=G162,[0]!AnneePrêt1=F162),[0]!MontantPrêt1,0)+IF(AND(MONTH(DATEVALUE([0]!MoisPrêt2&amp;"1"))=G162,[0]!AnneePrêt2=F162),[0]!MontantPrêt2,0)+IF(AND(MONTH(DATEVALUE(MoisPrêt3&amp;"1"))=G162,AnnéePrêt3=F162),MontantPrêt3,0)</f>
        <v>#NAME?</v>
      </c>
      <c r="I162" s="6" t="s">
        <v>25</v>
      </c>
      <c r="J162" s="6" t="s">
        <v>17</v>
      </c>
      <c r="K162" s="6" t="s">
        <v>16</v>
      </c>
    </row>
    <row r="163" spans="1:11">
      <c r="A163" s="5" t="e">
        <f t="shared" si="17"/>
        <v>#NAME?</v>
      </c>
      <c r="B163" s="7" t="e">
        <f>SUMIFS(LCapitalPrêt3,LMoisPrêt3,A163)+SUMIFS(LCapitalPrêt1,LMoisPrêt1,'Prêt Récap'!A163)+SUMIFS(LCapitalPrêt2,LMoisPrêt2,'Prêt Récap'!A163)</f>
        <v>#NAME?</v>
      </c>
      <c r="C163" s="7" t="e">
        <f>SUMIFS(LIntérêtsprêt3,LMoisPrêt3,$A163)+SUMIFS(LIntérêtsPrêt1,LMoisPrêt1,'Prêt Récap'!$A163)+SUMIFS(LIntérêtsPrêt2,LMoisPrêt2,'Prêt Récap'!$A163)</f>
        <v>#NAME?</v>
      </c>
      <c r="D163" s="7" t="e">
        <f t="shared" si="13"/>
        <v>#NAME?</v>
      </c>
      <c r="E163" s="7" t="e">
        <f t="shared" si="14"/>
        <v>#NAME?</v>
      </c>
      <c r="F163" s="6" t="e">
        <f t="shared" si="15"/>
        <v>#NAME?</v>
      </c>
      <c r="G163" s="6" t="e">
        <f t="shared" si="16"/>
        <v>#NAME?</v>
      </c>
      <c r="H163" s="1" t="e">
        <f>IF(AND(MONTH(DATEVALUE([0]!MoisPrêt1&amp;"1"))=G163,[0]!AnneePrêt1=F163),[0]!MontantPrêt1,0)+IF(AND(MONTH(DATEVALUE([0]!MoisPrêt2&amp;"1"))=G163,[0]!AnneePrêt2=F163),[0]!MontantPrêt2,0)+IF(AND(MONTH(DATEVALUE(MoisPrêt3&amp;"1"))=G163,AnnéePrêt3=F163),MontantPrêt3,0)</f>
        <v>#NAME?</v>
      </c>
      <c r="I163" s="6" t="s">
        <v>25</v>
      </c>
      <c r="J163" s="6" t="s">
        <v>17</v>
      </c>
      <c r="K163" s="6" t="s">
        <v>16</v>
      </c>
    </row>
    <row r="164" spans="1:11">
      <c r="A164" s="5" t="e">
        <f t="shared" si="17"/>
        <v>#NAME?</v>
      </c>
      <c r="B164" s="7" t="e">
        <f>SUMIFS(LCapitalPrêt3,LMoisPrêt3,A164)+SUMIFS(LCapitalPrêt1,LMoisPrêt1,'Prêt Récap'!A164)+SUMIFS(LCapitalPrêt2,LMoisPrêt2,'Prêt Récap'!A164)</f>
        <v>#NAME?</v>
      </c>
      <c r="C164" s="7" t="e">
        <f>SUMIFS(LIntérêtsprêt3,LMoisPrêt3,$A164)+SUMIFS(LIntérêtsPrêt1,LMoisPrêt1,'Prêt Récap'!$A164)+SUMIFS(LIntérêtsPrêt2,LMoisPrêt2,'Prêt Récap'!$A164)</f>
        <v>#NAME?</v>
      </c>
      <c r="D164" s="7" t="e">
        <f t="shared" si="13"/>
        <v>#NAME?</v>
      </c>
      <c r="E164" s="7" t="e">
        <f t="shared" si="14"/>
        <v>#NAME?</v>
      </c>
      <c r="F164" s="6" t="e">
        <f t="shared" si="15"/>
        <v>#NAME?</v>
      </c>
      <c r="G164" s="6" t="e">
        <f t="shared" si="16"/>
        <v>#NAME?</v>
      </c>
      <c r="H164" s="1" t="e">
        <f>IF(AND(MONTH(DATEVALUE([0]!MoisPrêt1&amp;"1"))=G164,[0]!AnneePrêt1=F164),[0]!MontantPrêt1,0)+IF(AND(MONTH(DATEVALUE([0]!MoisPrêt2&amp;"1"))=G164,[0]!AnneePrêt2=F164),[0]!MontantPrêt2,0)+IF(AND(MONTH(DATEVALUE(MoisPrêt3&amp;"1"))=G164,AnnéePrêt3=F164),MontantPrêt3,0)</f>
        <v>#NAME?</v>
      </c>
      <c r="I164" s="6" t="s">
        <v>25</v>
      </c>
      <c r="J164" s="6" t="s">
        <v>17</v>
      </c>
      <c r="K164" s="6" t="s">
        <v>16</v>
      </c>
    </row>
    <row r="165" spans="1:11">
      <c r="A165" s="5" t="e">
        <f t="shared" si="17"/>
        <v>#NAME?</v>
      </c>
      <c r="B165" s="7" t="e">
        <f>SUMIFS(LCapitalPrêt3,LMoisPrêt3,A165)+SUMIFS(LCapitalPrêt1,LMoisPrêt1,'Prêt Récap'!A165)+SUMIFS(LCapitalPrêt2,LMoisPrêt2,'Prêt Récap'!A165)</f>
        <v>#NAME?</v>
      </c>
      <c r="C165" s="7" t="e">
        <f>SUMIFS(LIntérêtsprêt3,LMoisPrêt3,$A165)+SUMIFS(LIntérêtsPrêt1,LMoisPrêt1,'Prêt Récap'!$A165)+SUMIFS(LIntérêtsPrêt2,LMoisPrêt2,'Prêt Récap'!$A165)</f>
        <v>#NAME?</v>
      </c>
      <c r="D165" s="7" t="e">
        <f t="shared" si="13"/>
        <v>#NAME?</v>
      </c>
      <c r="E165" s="7" t="e">
        <f t="shared" si="14"/>
        <v>#NAME?</v>
      </c>
      <c r="F165" s="6" t="e">
        <f t="shared" si="15"/>
        <v>#NAME?</v>
      </c>
      <c r="G165" s="6" t="e">
        <f t="shared" si="16"/>
        <v>#NAME?</v>
      </c>
      <c r="H165" s="1" t="e">
        <f>IF(AND(MONTH(DATEVALUE([0]!MoisPrêt1&amp;"1"))=G165,[0]!AnneePrêt1=F165),[0]!MontantPrêt1,0)+IF(AND(MONTH(DATEVALUE([0]!MoisPrêt2&amp;"1"))=G165,[0]!AnneePrêt2=F165),[0]!MontantPrêt2,0)+IF(AND(MONTH(DATEVALUE(MoisPrêt3&amp;"1"))=G165,AnnéePrêt3=F165),MontantPrêt3,0)</f>
        <v>#NAME?</v>
      </c>
      <c r="I165" s="6" t="s">
        <v>25</v>
      </c>
      <c r="J165" s="6" t="s">
        <v>17</v>
      </c>
      <c r="K165" s="6" t="s">
        <v>16</v>
      </c>
    </row>
    <row r="166" spans="1:11">
      <c r="A166" s="5" t="e">
        <f t="shared" si="17"/>
        <v>#NAME?</v>
      </c>
      <c r="B166" s="7" t="e">
        <f>SUMIFS(LCapitalPrêt3,LMoisPrêt3,A166)+SUMIFS(LCapitalPrêt1,LMoisPrêt1,'Prêt Récap'!A166)+SUMIFS(LCapitalPrêt2,LMoisPrêt2,'Prêt Récap'!A166)</f>
        <v>#NAME?</v>
      </c>
      <c r="C166" s="7" t="e">
        <f>SUMIFS(LIntérêtsprêt3,LMoisPrêt3,$A166)+SUMIFS(LIntérêtsPrêt1,LMoisPrêt1,'Prêt Récap'!$A166)+SUMIFS(LIntérêtsPrêt2,LMoisPrêt2,'Prêt Récap'!$A166)</f>
        <v>#NAME?</v>
      </c>
      <c r="D166" s="7" t="e">
        <f t="shared" si="13"/>
        <v>#NAME?</v>
      </c>
      <c r="E166" s="7" t="e">
        <f t="shared" si="14"/>
        <v>#NAME?</v>
      </c>
      <c r="F166" s="6" t="e">
        <f t="shared" si="15"/>
        <v>#NAME?</v>
      </c>
      <c r="G166" s="6" t="e">
        <f t="shared" si="16"/>
        <v>#NAME?</v>
      </c>
      <c r="H166" s="1" t="e">
        <f>IF(AND(MONTH(DATEVALUE([0]!MoisPrêt1&amp;"1"))=G166,[0]!AnneePrêt1=F166),[0]!MontantPrêt1,0)+IF(AND(MONTH(DATEVALUE([0]!MoisPrêt2&amp;"1"))=G166,[0]!AnneePrêt2=F166),[0]!MontantPrêt2,0)+IF(AND(MONTH(DATEVALUE(MoisPrêt3&amp;"1"))=G166,AnnéePrêt3=F166),MontantPrêt3,0)</f>
        <v>#NAME?</v>
      </c>
      <c r="I166" s="6" t="s">
        <v>25</v>
      </c>
      <c r="J166" s="6" t="s">
        <v>17</v>
      </c>
      <c r="K166" s="6" t="s">
        <v>16</v>
      </c>
    </row>
    <row r="167" spans="1:11">
      <c r="A167" s="5" t="e">
        <f t="shared" si="17"/>
        <v>#NAME?</v>
      </c>
      <c r="B167" s="7" t="e">
        <f>SUMIFS(LCapitalPrêt3,LMoisPrêt3,A167)+SUMIFS(LCapitalPrêt1,LMoisPrêt1,'Prêt Récap'!A167)+SUMIFS(LCapitalPrêt2,LMoisPrêt2,'Prêt Récap'!A167)</f>
        <v>#NAME?</v>
      </c>
      <c r="C167" s="7" t="e">
        <f>SUMIFS(LIntérêtsprêt3,LMoisPrêt3,$A167)+SUMIFS(LIntérêtsPrêt1,LMoisPrêt1,'Prêt Récap'!$A167)+SUMIFS(LIntérêtsPrêt2,LMoisPrêt2,'Prêt Récap'!$A167)</f>
        <v>#NAME?</v>
      </c>
      <c r="D167" s="7" t="e">
        <f t="shared" si="13"/>
        <v>#NAME?</v>
      </c>
      <c r="E167" s="7" t="e">
        <f t="shared" si="14"/>
        <v>#NAME?</v>
      </c>
      <c r="F167" s="6" t="e">
        <f t="shared" si="15"/>
        <v>#NAME?</v>
      </c>
      <c r="G167" s="6" t="e">
        <f t="shared" si="16"/>
        <v>#NAME?</v>
      </c>
      <c r="H167" s="1" t="e">
        <f>IF(AND(MONTH(DATEVALUE([0]!MoisPrêt1&amp;"1"))=G167,[0]!AnneePrêt1=F167),[0]!MontantPrêt1,0)+IF(AND(MONTH(DATEVALUE([0]!MoisPrêt2&amp;"1"))=G167,[0]!AnneePrêt2=F167),[0]!MontantPrêt2,0)+IF(AND(MONTH(DATEVALUE(MoisPrêt3&amp;"1"))=G167,AnnéePrêt3=F167),MontantPrêt3,0)</f>
        <v>#NAME?</v>
      </c>
      <c r="I167" s="6" t="s">
        <v>25</v>
      </c>
      <c r="J167" s="6" t="s">
        <v>17</v>
      </c>
      <c r="K167" s="6" t="s">
        <v>16</v>
      </c>
    </row>
    <row r="168" spans="1:11">
      <c r="A168" s="5" t="e">
        <f t="shared" si="17"/>
        <v>#NAME?</v>
      </c>
      <c r="B168" s="7" t="e">
        <f>SUMIFS(LCapitalPrêt3,LMoisPrêt3,A168)+SUMIFS(LCapitalPrêt1,LMoisPrêt1,'Prêt Récap'!A168)+SUMIFS(LCapitalPrêt2,LMoisPrêt2,'Prêt Récap'!A168)</f>
        <v>#NAME?</v>
      </c>
      <c r="C168" s="7" t="e">
        <f>SUMIFS(LIntérêtsprêt3,LMoisPrêt3,$A168)+SUMIFS(LIntérêtsPrêt1,LMoisPrêt1,'Prêt Récap'!$A168)+SUMIFS(LIntérêtsPrêt2,LMoisPrêt2,'Prêt Récap'!$A168)</f>
        <v>#NAME?</v>
      </c>
      <c r="D168" s="7" t="e">
        <f t="shared" si="13"/>
        <v>#NAME?</v>
      </c>
      <c r="E168" s="7" t="e">
        <f t="shared" si="14"/>
        <v>#NAME?</v>
      </c>
      <c r="F168" s="6" t="e">
        <f t="shared" si="15"/>
        <v>#NAME?</v>
      </c>
      <c r="G168" s="6" t="e">
        <f t="shared" si="16"/>
        <v>#NAME?</v>
      </c>
      <c r="H168" s="1" t="e">
        <f>IF(AND(MONTH(DATEVALUE([0]!MoisPrêt1&amp;"1"))=G168,[0]!AnneePrêt1=F168),[0]!MontantPrêt1,0)+IF(AND(MONTH(DATEVALUE([0]!MoisPrêt2&amp;"1"))=G168,[0]!AnneePrêt2=F168),[0]!MontantPrêt2,0)+IF(AND(MONTH(DATEVALUE(MoisPrêt3&amp;"1"))=G168,AnnéePrêt3=F168),MontantPrêt3,0)</f>
        <v>#NAME?</v>
      </c>
      <c r="I168" s="6" t="s">
        <v>25</v>
      </c>
      <c r="J168" s="6" t="s">
        <v>17</v>
      </c>
      <c r="K168" s="6" t="s">
        <v>16</v>
      </c>
    </row>
    <row r="169" spans="1:11">
      <c r="A169" s="5" t="e">
        <f t="shared" si="17"/>
        <v>#NAME?</v>
      </c>
      <c r="B169" s="7" t="e">
        <f>SUMIFS(LCapitalPrêt3,LMoisPrêt3,A169)+SUMIFS(LCapitalPrêt1,LMoisPrêt1,'Prêt Récap'!A169)+SUMIFS(LCapitalPrêt2,LMoisPrêt2,'Prêt Récap'!A169)</f>
        <v>#NAME?</v>
      </c>
      <c r="C169" s="7" t="e">
        <f>SUMIFS(LIntérêtsprêt3,LMoisPrêt3,$A169)+SUMIFS(LIntérêtsPrêt1,LMoisPrêt1,'Prêt Récap'!$A169)+SUMIFS(LIntérêtsPrêt2,LMoisPrêt2,'Prêt Récap'!$A169)</f>
        <v>#NAME?</v>
      </c>
      <c r="D169" s="7" t="e">
        <f t="shared" si="13"/>
        <v>#NAME?</v>
      </c>
      <c r="E169" s="7" t="e">
        <f t="shared" si="14"/>
        <v>#NAME?</v>
      </c>
      <c r="F169" s="6" t="e">
        <f t="shared" si="15"/>
        <v>#NAME?</v>
      </c>
      <c r="G169" s="6" t="e">
        <f t="shared" si="16"/>
        <v>#NAME?</v>
      </c>
      <c r="H169" s="1" t="e">
        <f>IF(AND(MONTH(DATEVALUE([0]!MoisPrêt1&amp;"1"))=G169,[0]!AnneePrêt1=F169),[0]!MontantPrêt1,0)+IF(AND(MONTH(DATEVALUE([0]!MoisPrêt2&amp;"1"))=G169,[0]!AnneePrêt2=F169),[0]!MontantPrêt2,0)+IF(AND(MONTH(DATEVALUE(MoisPrêt3&amp;"1"))=G169,AnnéePrêt3=F169),MontantPrêt3,0)</f>
        <v>#NAME?</v>
      </c>
      <c r="I169" s="6" t="s">
        <v>25</v>
      </c>
      <c r="J169" s="6" t="s">
        <v>17</v>
      </c>
      <c r="K169" s="6" t="s">
        <v>16</v>
      </c>
    </row>
    <row r="170" spans="1:11">
      <c r="A170" s="5" t="e">
        <f t="shared" si="17"/>
        <v>#NAME?</v>
      </c>
      <c r="B170" s="7" t="e">
        <f>SUMIFS(LCapitalPrêt3,LMoisPrêt3,A170)+SUMIFS(LCapitalPrêt1,LMoisPrêt1,'Prêt Récap'!A170)+SUMIFS(LCapitalPrêt2,LMoisPrêt2,'Prêt Récap'!A170)</f>
        <v>#NAME?</v>
      </c>
      <c r="C170" s="7" t="e">
        <f>SUMIFS(LIntérêtsprêt3,LMoisPrêt3,$A170)+SUMIFS(LIntérêtsPrêt1,LMoisPrêt1,'Prêt Récap'!$A170)+SUMIFS(LIntérêtsPrêt2,LMoisPrêt2,'Prêt Récap'!$A170)</f>
        <v>#NAME?</v>
      </c>
      <c r="D170" s="7" t="e">
        <f t="shared" si="13"/>
        <v>#NAME?</v>
      </c>
      <c r="E170" s="7" t="e">
        <f t="shared" si="14"/>
        <v>#NAME?</v>
      </c>
      <c r="F170" s="6" t="e">
        <f t="shared" si="15"/>
        <v>#NAME?</v>
      </c>
      <c r="G170" s="6" t="e">
        <f t="shared" si="16"/>
        <v>#NAME?</v>
      </c>
      <c r="H170" s="1" t="e">
        <f>IF(AND(MONTH(DATEVALUE([0]!MoisPrêt1&amp;"1"))=G170,[0]!AnneePrêt1=F170),[0]!MontantPrêt1,0)+IF(AND(MONTH(DATEVALUE([0]!MoisPrêt2&amp;"1"))=G170,[0]!AnneePrêt2=F170),[0]!MontantPrêt2,0)+IF(AND(MONTH(DATEVALUE(MoisPrêt3&amp;"1"))=G170,AnnéePrêt3=F170),MontantPrêt3,0)</f>
        <v>#NAME?</v>
      </c>
      <c r="I170" s="6" t="s">
        <v>25</v>
      </c>
      <c r="J170" s="6" t="s">
        <v>17</v>
      </c>
      <c r="K170" s="6" t="s">
        <v>16</v>
      </c>
    </row>
    <row r="171" spans="1:11">
      <c r="A171" s="5" t="e">
        <f t="shared" si="17"/>
        <v>#NAME?</v>
      </c>
      <c r="B171" s="7" t="e">
        <f>SUMIFS(LCapitalPrêt3,LMoisPrêt3,A171)+SUMIFS(LCapitalPrêt1,LMoisPrêt1,'Prêt Récap'!A171)+SUMIFS(LCapitalPrêt2,LMoisPrêt2,'Prêt Récap'!A171)</f>
        <v>#NAME?</v>
      </c>
      <c r="C171" s="7" t="e">
        <f>SUMIFS(LIntérêtsprêt3,LMoisPrêt3,$A171)+SUMIFS(LIntérêtsPrêt1,LMoisPrêt1,'Prêt Récap'!$A171)+SUMIFS(LIntérêtsPrêt2,LMoisPrêt2,'Prêt Récap'!$A171)</f>
        <v>#NAME?</v>
      </c>
      <c r="D171" s="7" t="e">
        <f t="shared" si="13"/>
        <v>#NAME?</v>
      </c>
      <c r="E171" s="7" t="e">
        <f t="shared" si="14"/>
        <v>#NAME?</v>
      </c>
      <c r="F171" s="6" t="e">
        <f t="shared" si="15"/>
        <v>#NAME?</v>
      </c>
      <c r="G171" s="6" t="e">
        <f t="shared" si="16"/>
        <v>#NAME?</v>
      </c>
      <c r="H171" s="1" t="e">
        <f>IF(AND(MONTH(DATEVALUE([0]!MoisPrêt1&amp;"1"))=G171,[0]!AnneePrêt1=F171),[0]!MontantPrêt1,0)+IF(AND(MONTH(DATEVALUE([0]!MoisPrêt2&amp;"1"))=G171,[0]!AnneePrêt2=F171),[0]!MontantPrêt2,0)+IF(AND(MONTH(DATEVALUE(MoisPrêt3&amp;"1"))=G171,AnnéePrêt3=F171),MontantPrêt3,0)</f>
        <v>#NAME?</v>
      </c>
      <c r="I171" s="6" t="s">
        <v>25</v>
      </c>
      <c r="J171" s="6" t="s">
        <v>17</v>
      </c>
      <c r="K171" s="6" t="s">
        <v>16</v>
      </c>
    </row>
    <row r="172" spans="1:11">
      <c r="A172" s="5" t="e">
        <f t="shared" si="17"/>
        <v>#NAME?</v>
      </c>
      <c r="B172" s="7" t="e">
        <f>SUMIFS(LCapitalPrêt3,LMoisPrêt3,A172)+SUMIFS(LCapitalPrêt1,LMoisPrêt1,'Prêt Récap'!A172)+SUMIFS(LCapitalPrêt2,LMoisPrêt2,'Prêt Récap'!A172)</f>
        <v>#NAME?</v>
      </c>
      <c r="C172" s="7" t="e">
        <f>SUMIFS(LIntérêtsprêt3,LMoisPrêt3,$A172)+SUMIFS(LIntérêtsPrêt1,LMoisPrêt1,'Prêt Récap'!$A172)+SUMIFS(LIntérêtsPrêt2,LMoisPrêt2,'Prêt Récap'!$A172)</f>
        <v>#NAME?</v>
      </c>
      <c r="D172" s="7" t="e">
        <f t="shared" si="13"/>
        <v>#NAME?</v>
      </c>
      <c r="E172" s="7" t="e">
        <f t="shared" si="14"/>
        <v>#NAME?</v>
      </c>
      <c r="F172" s="6" t="e">
        <f t="shared" si="15"/>
        <v>#NAME?</v>
      </c>
      <c r="G172" s="6" t="e">
        <f t="shared" si="16"/>
        <v>#NAME?</v>
      </c>
      <c r="H172" s="1" t="e">
        <f>IF(AND(MONTH(DATEVALUE([0]!MoisPrêt1&amp;"1"))=G172,[0]!AnneePrêt1=F172),[0]!MontantPrêt1,0)+IF(AND(MONTH(DATEVALUE([0]!MoisPrêt2&amp;"1"))=G172,[0]!AnneePrêt2=F172),[0]!MontantPrêt2,0)+IF(AND(MONTH(DATEVALUE(MoisPrêt3&amp;"1"))=G172,AnnéePrêt3=F172),MontantPrêt3,0)</f>
        <v>#NAME?</v>
      </c>
      <c r="I172" s="6" t="s">
        <v>25</v>
      </c>
      <c r="J172" s="6" t="s">
        <v>17</v>
      </c>
      <c r="K172" s="6" t="s">
        <v>16</v>
      </c>
    </row>
    <row r="173" spans="1:11">
      <c r="A173" s="5" t="e">
        <f t="shared" si="17"/>
        <v>#NAME?</v>
      </c>
      <c r="B173" s="7" t="e">
        <f>SUMIFS(LCapitalPrêt3,LMoisPrêt3,A173)+SUMIFS(LCapitalPrêt1,LMoisPrêt1,'Prêt Récap'!A173)+SUMIFS(LCapitalPrêt2,LMoisPrêt2,'Prêt Récap'!A173)</f>
        <v>#NAME?</v>
      </c>
      <c r="C173" s="7" t="e">
        <f>SUMIFS(LIntérêtsprêt3,LMoisPrêt3,$A173)+SUMIFS(LIntérêtsPrêt1,LMoisPrêt1,'Prêt Récap'!$A173)+SUMIFS(LIntérêtsPrêt2,LMoisPrêt2,'Prêt Récap'!$A173)</f>
        <v>#NAME?</v>
      </c>
      <c r="D173" s="7" t="e">
        <f t="shared" si="13"/>
        <v>#NAME?</v>
      </c>
      <c r="E173" s="7" t="e">
        <f t="shared" si="14"/>
        <v>#NAME?</v>
      </c>
      <c r="F173" s="6" t="e">
        <f t="shared" si="15"/>
        <v>#NAME?</v>
      </c>
      <c r="G173" s="6" t="e">
        <f t="shared" si="16"/>
        <v>#NAME?</v>
      </c>
      <c r="H173" s="1" t="e">
        <f>IF(AND(MONTH(DATEVALUE([0]!MoisPrêt1&amp;"1"))=G173,[0]!AnneePrêt1=F173),[0]!MontantPrêt1,0)+IF(AND(MONTH(DATEVALUE([0]!MoisPrêt2&amp;"1"))=G173,[0]!AnneePrêt2=F173),[0]!MontantPrêt2,0)+IF(AND(MONTH(DATEVALUE(MoisPrêt3&amp;"1"))=G173,AnnéePrêt3=F173),MontantPrêt3,0)</f>
        <v>#NAME?</v>
      </c>
      <c r="I173" s="6" t="s">
        <v>25</v>
      </c>
      <c r="J173" s="6" t="s">
        <v>17</v>
      </c>
      <c r="K173" s="6" t="s">
        <v>16</v>
      </c>
    </row>
    <row r="174" spans="1:11">
      <c r="A174" s="5" t="e">
        <f t="shared" si="17"/>
        <v>#NAME?</v>
      </c>
      <c r="B174" s="7" t="e">
        <f>SUMIFS(LCapitalPrêt3,LMoisPrêt3,A174)+SUMIFS(LCapitalPrêt1,LMoisPrêt1,'Prêt Récap'!A174)+SUMIFS(LCapitalPrêt2,LMoisPrêt2,'Prêt Récap'!A174)</f>
        <v>#NAME?</v>
      </c>
      <c r="C174" s="7" t="e">
        <f>SUMIFS(LIntérêtsprêt3,LMoisPrêt3,$A174)+SUMIFS(LIntérêtsPrêt1,LMoisPrêt1,'Prêt Récap'!$A174)+SUMIFS(LIntérêtsPrêt2,LMoisPrêt2,'Prêt Récap'!$A174)</f>
        <v>#NAME?</v>
      </c>
      <c r="D174" s="7" t="e">
        <f t="shared" si="13"/>
        <v>#NAME?</v>
      </c>
      <c r="E174" s="7" t="e">
        <f t="shared" si="14"/>
        <v>#NAME?</v>
      </c>
      <c r="F174" s="6" t="e">
        <f t="shared" si="15"/>
        <v>#NAME?</v>
      </c>
      <c r="G174" s="6" t="e">
        <f t="shared" si="16"/>
        <v>#NAME?</v>
      </c>
      <c r="H174" s="1" t="e">
        <f>IF(AND(MONTH(DATEVALUE([0]!MoisPrêt1&amp;"1"))=G174,[0]!AnneePrêt1=F174),[0]!MontantPrêt1,0)+IF(AND(MONTH(DATEVALUE([0]!MoisPrêt2&amp;"1"))=G174,[0]!AnneePrêt2=F174),[0]!MontantPrêt2,0)+IF(AND(MONTH(DATEVALUE(MoisPrêt3&amp;"1"))=G174,AnnéePrêt3=F174),MontantPrêt3,0)</f>
        <v>#NAME?</v>
      </c>
      <c r="I174" s="6" t="s">
        <v>25</v>
      </c>
      <c r="J174" s="6" t="s">
        <v>17</v>
      </c>
      <c r="K174" s="6" t="s">
        <v>16</v>
      </c>
    </row>
    <row r="175" spans="1:11">
      <c r="A175" s="5" t="e">
        <f t="shared" si="17"/>
        <v>#NAME?</v>
      </c>
      <c r="B175" s="7" t="e">
        <f>SUMIFS(LCapitalPrêt3,LMoisPrêt3,A175)+SUMIFS(LCapitalPrêt1,LMoisPrêt1,'Prêt Récap'!A175)+SUMIFS(LCapitalPrêt2,LMoisPrêt2,'Prêt Récap'!A175)</f>
        <v>#NAME?</v>
      </c>
      <c r="C175" s="7" t="e">
        <f>SUMIFS(LIntérêtsprêt3,LMoisPrêt3,$A175)+SUMIFS(LIntérêtsPrêt1,LMoisPrêt1,'Prêt Récap'!$A175)+SUMIFS(LIntérêtsPrêt2,LMoisPrêt2,'Prêt Récap'!$A175)</f>
        <v>#NAME?</v>
      </c>
      <c r="D175" s="7" t="e">
        <f t="shared" si="13"/>
        <v>#NAME?</v>
      </c>
      <c r="E175" s="7" t="e">
        <f t="shared" si="14"/>
        <v>#NAME?</v>
      </c>
      <c r="F175" s="6" t="e">
        <f t="shared" si="15"/>
        <v>#NAME?</v>
      </c>
      <c r="G175" s="6" t="e">
        <f t="shared" si="16"/>
        <v>#NAME?</v>
      </c>
      <c r="H175" s="1" t="e">
        <f>IF(AND(MONTH(DATEVALUE([0]!MoisPrêt1&amp;"1"))=G175,[0]!AnneePrêt1=F175),[0]!MontantPrêt1,0)+IF(AND(MONTH(DATEVALUE([0]!MoisPrêt2&amp;"1"))=G175,[0]!AnneePrêt2=F175),[0]!MontantPrêt2,0)+IF(AND(MONTH(DATEVALUE(MoisPrêt3&amp;"1"))=G175,AnnéePrêt3=F175),MontantPrêt3,0)</f>
        <v>#NAME?</v>
      </c>
      <c r="I175" s="6" t="s">
        <v>25</v>
      </c>
      <c r="J175" s="6" t="s">
        <v>17</v>
      </c>
      <c r="K175" s="6" t="s">
        <v>16</v>
      </c>
    </row>
    <row r="176" spans="1:11">
      <c r="A176" s="5" t="e">
        <f t="shared" si="17"/>
        <v>#NAME?</v>
      </c>
      <c r="B176" s="7" t="e">
        <f>SUMIFS(LCapitalPrêt3,LMoisPrêt3,A176)+SUMIFS(LCapitalPrêt1,LMoisPrêt1,'Prêt Récap'!A176)+SUMIFS(LCapitalPrêt2,LMoisPrêt2,'Prêt Récap'!A176)</f>
        <v>#NAME?</v>
      </c>
      <c r="C176" s="7" t="e">
        <f>SUMIFS(LIntérêtsprêt3,LMoisPrêt3,$A176)+SUMIFS(LIntérêtsPrêt1,LMoisPrêt1,'Prêt Récap'!$A176)+SUMIFS(LIntérêtsPrêt2,LMoisPrêt2,'Prêt Récap'!$A176)</f>
        <v>#NAME?</v>
      </c>
      <c r="D176" s="7" t="e">
        <f t="shared" si="13"/>
        <v>#NAME?</v>
      </c>
      <c r="E176" s="7" t="e">
        <f t="shared" si="14"/>
        <v>#NAME?</v>
      </c>
      <c r="F176" s="6" t="e">
        <f t="shared" si="15"/>
        <v>#NAME?</v>
      </c>
      <c r="G176" s="6" t="e">
        <f t="shared" si="16"/>
        <v>#NAME?</v>
      </c>
      <c r="H176" s="1" t="e">
        <f>IF(AND(MONTH(DATEVALUE([0]!MoisPrêt1&amp;"1"))=G176,[0]!AnneePrêt1=F176),[0]!MontantPrêt1,0)+IF(AND(MONTH(DATEVALUE([0]!MoisPrêt2&amp;"1"))=G176,[0]!AnneePrêt2=F176),[0]!MontantPrêt2,0)+IF(AND(MONTH(DATEVALUE(MoisPrêt3&amp;"1"))=G176,AnnéePrêt3=F176),MontantPrêt3,0)</f>
        <v>#NAME?</v>
      </c>
      <c r="I176" s="6" t="s">
        <v>25</v>
      </c>
      <c r="J176" s="6" t="s">
        <v>17</v>
      </c>
      <c r="K176" s="6" t="s">
        <v>16</v>
      </c>
    </row>
    <row r="177" spans="1:11">
      <c r="A177" s="5" t="e">
        <f t="shared" si="17"/>
        <v>#NAME?</v>
      </c>
      <c r="B177" s="7" t="e">
        <f>SUMIFS(LCapitalPrêt3,LMoisPrêt3,A177)+SUMIFS(LCapitalPrêt1,LMoisPrêt1,'Prêt Récap'!A177)+SUMIFS(LCapitalPrêt2,LMoisPrêt2,'Prêt Récap'!A177)</f>
        <v>#NAME?</v>
      </c>
      <c r="C177" s="7" t="e">
        <f>SUMIFS(LIntérêtsprêt3,LMoisPrêt3,$A177)+SUMIFS(LIntérêtsPrêt1,LMoisPrêt1,'Prêt Récap'!$A177)+SUMIFS(LIntérêtsPrêt2,LMoisPrêt2,'Prêt Récap'!$A177)</f>
        <v>#NAME?</v>
      </c>
      <c r="D177" s="7" t="e">
        <f t="shared" si="13"/>
        <v>#NAME?</v>
      </c>
      <c r="E177" s="7" t="e">
        <f t="shared" si="14"/>
        <v>#NAME?</v>
      </c>
      <c r="F177" s="6" t="e">
        <f t="shared" si="15"/>
        <v>#NAME?</v>
      </c>
      <c r="G177" s="6" t="e">
        <f t="shared" si="16"/>
        <v>#NAME?</v>
      </c>
      <c r="H177" s="1" t="e">
        <f>IF(AND(MONTH(DATEVALUE([0]!MoisPrêt1&amp;"1"))=G177,[0]!AnneePrêt1=F177),[0]!MontantPrêt1,0)+IF(AND(MONTH(DATEVALUE([0]!MoisPrêt2&amp;"1"))=G177,[0]!AnneePrêt2=F177),[0]!MontantPrêt2,0)+IF(AND(MONTH(DATEVALUE(MoisPrêt3&amp;"1"))=G177,AnnéePrêt3=F177),MontantPrêt3,0)</f>
        <v>#NAME?</v>
      </c>
      <c r="I177" s="6" t="s">
        <v>25</v>
      </c>
      <c r="J177" s="6" t="s">
        <v>17</v>
      </c>
      <c r="K177" s="6" t="s">
        <v>16</v>
      </c>
    </row>
    <row r="178" spans="1:11">
      <c r="A178" s="5" t="e">
        <f t="shared" si="17"/>
        <v>#NAME?</v>
      </c>
      <c r="B178" s="7" t="e">
        <f>SUMIFS(LCapitalPrêt3,LMoisPrêt3,A178)+SUMIFS(LCapitalPrêt1,LMoisPrêt1,'Prêt Récap'!A178)+SUMIFS(LCapitalPrêt2,LMoisPrêt2,'Prêt Récap'!A178)</f>
        <v>#NAME?</v>
      </c>
      <c r="C178" s="7" t="e">
        <f>SUMIFS(LIntérêtsprêt3,LMoisPrêt3,$A178)+SUMIFS(LIntérêtsPrêt1,LMoisPrêt1,'Prêt Récap'!$A178)+SUMIFS(LIntérêtsPrêt2,LMoisPrêt2,'Prêt Récap'!$A178)</f>
        <v>#NAME?</v>
      </c>
      <c r="D178" s="7" t="e">
        <f t="shared" si="13"/>
        <v>#NAME?</v>
      </c>
      <c r="E178" s="7" t="e">
        <f t="shared" si="14"/>
        <v>#NAME?</v>
      </c>
      <c r="F178" s="6" t="e">
        <f t="shared" si="15"/>
        <v>#NAME?</v>
      </c>
      <c r="G178" s="6" t="e">
        <f t="shared" si="16"/>
        <v>#NAME?</v>
      </c>
      <c r="H178" s="1" t="e">
        <f>IF(AND(MONTH(DATEVALUE([0]!MoisPrêt1&amp;"1"))=G178,[0]!AnneePrêt1=F178),[0]!MontantPrêt1,0)+IF(AND(MONTH(DATEVALUE([0]!MoisPrêt2&amp;"1"))=G178,[0]!AnneePrêt2=F178),[0]!MontantPrêt2,0)+IF(AND(MONTH(DATEVALUE(MoisPrêt3&amp;"1"))=G178,AnnéePrêt3=F178),MontantPrêt3,0)</f>
        <v>#NAME?</v>
      </c>
      <c r="I178" s="6" t="s">
        <v>25</v>
      </c>
      <c r="J178" s="6" t="s">
        <v>17</v>
      </c>
      <c r="K178" s="6" t="s">
        <v>16</v>
      </c>
    </row>
    <row r="179" spans="1:11">
      <c r="A179" s="5" t="e">
        <f t="shared" si="17"/>
        <v>#NAME?</v>
      </c>
      <c r="B179" s="7" t="e">
        <f>SUMIFS(LCapitalPrêt3,LMoisPrêt3,A179)+SUMIFS(LCapitalPrêt1,LMoisPrêt1,'Prêt Récap'!A179)+SUMIFS(LCapitalPrêt2,LMoisPrêt2,'Prêt Récap'!A179)</f>
        <v>#NAME?</v>
      </c>
      <c r="C179" s="7" t="e">
        <f>SUMIFS(LIntérêtsprêt3,LMoisPrêt3,$A179)+SUMIFS(LIntérêtsPrêt1,LMoisPrêt1,'Prêt Récap'!$A179)+SUMIFS(LIntérêtsPrêt2,LMoisPrêt2,'Prêt Récap'!$A179)</f>
        <v>#NAME?</v>
      </c>
      <c r="D179" s="7" t="e">
        <f t="shared" si="13"/>
        <v>#NAME?</v>
      </c>
      <c r="E179" s="7" t="e">
        <f t="shared" si="14"/>
        <v>#NAME?</v>
      </c>
      <c r="F179" s="6" t="e">
        <f t="shared" si="15"/>
        <v>#NAME?</v>
      </c>
      <c r="G179" s="6" t="e">
        <f t="shared" si="16"/>
        <v>#NAME?</v>
      </c>
      <c r="H179" s="1" t="e">
        <f>IF(AND(MONTH(DATEVALUE([0]!MoisPrêt1&amp;"1"))=G179,[0]!AnneePrêt1=F179),[0]!MontantPrêt1,0)+IF(AND(MONTH(DATEVALUE([0]!MoisPrêt2&amp;"1"))=G179,[0]!AnneePrêt2=F179),[0]!MontantPrêt2,0)+IF(AND(MONTH(DATEVALUE(MoisPrêt3&amp;"1"))=G179,AnnéePrêt3=F179),MontantPrêt3,0)</f>
        <v>#NAME?</v>
      </c>
      <c r="I179" s="6" t="s">
        <v>25</v>
      </c>
      <c r="J179" s="6" t="s">
        <v>17</v>
      </c>
      <c r="K179" s="6" t="s">
        <v>16</v>
      </c>
    </row>
    <row r="180" spans="1:11">
      <c r="A180" s="5" t="e">
        <f t="shared" si="17"/>
        <v>#NAME?</v>
      </c>
      <c r="B180" s="7" t="e">
        <f>SUMIFS(LCapitalPrêt3,LMoisPrêt3,A180)+SUMIFS(LCapitalPrêt1,LMoisPrêt1,'Prêt Récap'!A180)+SUMIFS(LCapitalPrêt2,LMoisPrêt2,'Prêt Récap'!A180)</f>
        <v>#NAME?</v>
      </c>
      <c r="C180" s="7" t="e">
        <f>SUMIFS(LIntérêtsprêt3,LMoisPrêt3,$A180)+SUMIFS(LIntérêtsPrêt1,LMoisPrêt1,'Prêt Récap'!$A180)+SUMIFS(LIntérêtsPrêt2,LMoisPrêt2,'Prêt Récap'!$A180)</f>
        <v>#NAME?</v>
      </c>
      <c r="D180" s="7" t="e">
        <f t="shared" si="13"/>
        <v>#NAME?</v>
      </c>
      <c r="E180" s="7" t="e">
        <f t="shared" si="14"/>
        <v>#NAME?</v>
      </c>
      <c r="F180" s="6" t="e">
        <f t="shared" si="15"/>
        <v>#NAME?</v>
      </c>
      <c r="G180" s="6" t="e">
        <f t="shared" si="16"/>
        <v>#NAME?</v>
      </c>
      <c r="H180" s="1" t="e">
        <f>IF(AND(MONTH(DATEVALUE([0]!MoisPrêt1&amp;"1"))=G180,[0]!AnneePrêt1=F180),[0]!MontantPrêt1,0)+IF(AND(MONTH(DATEVALUE([0]!MoisPrêt2&amp;"1"))=G180,[0]!AnneePrêt2=F180),[0]!MontantPrêt2,0)+IF(AND(MONTH(DATEVALUE(MoisPrêt3&amp;"1"))=G180,AnnéePrêt3=F180),MontantPrêt3,0)</f>
        <v>#NAME?</v>
      </c>
      <c r="I180" s="6" t="s">
        <v>25</v>
      </c>
      <c r="J180" s="6" t="s">
        <v>17</v>
      </c>
      <c r="K180" s="6" t="s">
        <v>16</v>
      </c>
    </row>
    <row r="181" spans="1:11">
      <c r="A181" s="5" t="e">
        <f t="shared" si="17"/>
        <v>#NAME?</v>
      </c>
      <c r="B181" s="7" t="e">
        <f>SUMIFS(LCapitalPrêt3,LMoisPrêt3,A181)+SUMIFS(LCapitalPrêt1,LMoisPrêt1,'Prêt Récap'!A181)+SUMIFS(LCapitalPrêt2,LMoisPrêt2,'Prêt Récap'!A181)</f>
        <v>#NAME?</v>
      </c>
      <c r="C181" s="7" t="e">
        <f>SUMIFS(LIntérêtsprêt3,LMoisPrêt3,$A181)+SUMIFS(LIntérêtsPrêt1,LMoisPrêt1,'Prêt Récap'!$A181)+SUMIFS(LIntérêtsPrêt2,LMoisPrêt2,'Prêt Récap'!$A181)</f>
        <v>#NAME?</v>
      </c>
      <c r="D181" s="7" t="e">
        <f t="shared" si="13"/>
        <v>#NAME?</v>
      </c>
      <c r="E181" s="7" t="e">
        <f t="shared" si="14"/>
        <v>#NAME?</v>
      </c>
      <c r="F181" s="6" t="e">
        <f t="shared" si="15"/>
        <v>#NAME?</v>
      </c>
      <c r="G181" s="6" t="e">
        <f t="shared" si="16"/>
        <v>#NAME?</v>
      </c>
      <c r="H181" s="1" t="e">
        <f>IF(AND(MONTH(DATEVALUE([0]!MoisPrêt1&amp;"1"))=G181,[0]!AnneePrêt1=F181),[0]!MontantPrêt1,0)+IF(AND(MONTH(DATEVALUE([0]!MoisPrêt2&amp;"1"))=G181,[0]!AnneePrêt2=F181),[0]!MontantPrêt2,0)+IF(AND(MONTH(DATEVALUE(MoisPrêt3&amp;"1"))=G181,AnnéePrêt3=F181),MontantPrêt3,0)</f>
        <v>#NAME?</v>
      </c>
      <c r="I181" s="6" t="s">
        <v>25</v>
      </c>
      <c r="J181" s="6" t="s">
        <v>17</v>
      </c>
      <c r="K181" s="6" t="s">
        <v>16</v>
      </c>
    </row>
    <row r="182" spans="1:11">
      <c r="A182" s="5" t="e">
        <f t="shared" si="17"/>
        <v>#NAME?</v>
      </c>
      <c r="B182" s="7" t="e">
        <f>SUMIFS(LCapitalPrêt3,LMoisPrêt3,A182)+SUMIFS(LCapitalPrêt1,LMoisPrêt1,'Prêt Récap'!A182)+SUMIFS(LCapitalPrêt2,LMoisPrêt2,'Prêt Récap'!A182)</f>
        <v>#NAME?</v>
      </c>
      <c r="C182" s="7" t="e">
        <f>SUMIFS(LIntérêtsprêt3,LMoisPrêt3,$A182)+SUMIFS(LIntérêtsPrêt1,LMoisPrêt1,'Prêt Récap'!$A182)+SUMIFS(LIntérêtsPrêt2,LMoisPrêt2,'Prêt Récap'!$A182)</f>
        <v>#NAME?</v>
      </c>
      <c r="D182" s="7" t="e">
        <f t="shared" si="13"/>
        <v>#NAME?</v>
      </c>
      <c r="E182" s="7" t="e">
        <f t="shared" si="14"/>
        <v>#NAME?</v>
      </c>
      <c r="F182" s="6" t="e">
        <f t="shared" si="15"/>
        <v>#NAME?</v>
      </c>
      <c r="G182" s="6" t="e">
        <f t="shared" si="16"/>
        <v>#NAME?</v>
      </c>
      <c r="H182" s="1" t="e">
        <f>IF(AND(MONTH(DATEVALUE([0]!MoisPrêt1&amp;"1"))=G182,[0]!AnneePrêt1=F182),[0]!MontantPrêt1,0)+IF(AND(MONTH(DATEVALUE([0]!MoisPrêt2&amp;"1"))=G182,[0]!AnneePrêt2=F182),[0]!MontantPrêt2,0)+IF(AND(MONTH(DATEVALUE(MoisPrêt3&amp;"1"))=G182,AnnéePrêt3=F182),MontantPrêt3,0)</f>
        <v>#NAME?</v>
      </c>
      <c r="I182" s="6" t="s">
        <v>25</v>
      </c>
      <c r="J182" s="6" t="s">
        <v>17</v>
      </c>
      <c r="K182" s="6" t="s">
        <v>16</v>
      </c>
    </row>
    <row r="183" spans="1:11">
      <c r="A183" s="5" t="e">
        <f t="shared" si="17"/>
        <v>#NAME?</v>
      </c>
      <c r="B183" s="7" t="e">
        <f>SUMIFS(LCapitalPrêt3,LMoisPrêt3,A183)+SUMIFS(LCapitalPrêt1,LMoisPrêt1,'Prêt Récap'!A183)+SUMIFS(LCapitalPrêt2,LMoisPrêt2,'Prêt Récap'!A183)</f>
        <v>#NAME?</v>
      </c>
      <c r="C183" s="7" t="e">
        <f>SUMIFS(LIntérêtsprêt3,LMoisPrêt3,$A183)+SUMIFS(LIntérêtsPrêt1,LMoisPrêt1,'Prêt Récap'!$A183)+SUMIFS(LIntérêtsPrêt2,LMoisPrêt2,'Prêt Récap'!$A183)</f>
        <v>#NAME?</v>
      </c>
      <c r="D183" s="7" t="e">
        <f t="shared" si="13"/>
        <v>#NAME?</v>
      </c>
      <c r="E183" s="7" t="e">
        <f t="shared" si="14"/>
        <v>#NAME?</v>
      </c>
      <c r="F183" s="6" t="e">
        <f t="shared" si="15"/>
        <v>#NAME?</v>
      </c>
      <c r="G183" s="6" t="e">
        <f t="shared" si="16"/>
        <v>#NAME?</v>
      </c>
      <c r="H183" s="1" t="e">
        <f>IF(AND(MONTH(DATEVALUE([0]!MoisPrêt1&amp;"1"))=G183,[0]!AnneePrêt1=F183),[0]!MontantPrêt1,0)+IF(AND(MONTH(DATEVALUE([0]!MoisPrêt2&amp;"1"))=G183,[0]!AnneePrêt2=F183),[0]!MontantPrêt2,0)+IF(AND(MONTH(DATEVALUE(MoisPrêt3&amp;"1"))=G183,AnnéePrêt3=F183),MontantPrêt3,0)</f>
        <v>#NAME?</v>
      </c>
      <c r="I183" s="6" t="s">
        <v>25</v>
      </c>
      <c r="J183" s="6" t="s">
        <v>17</v>
      </c>
      <c r="K183" s="6" t="s">
        <v>16</v>
      </c>
    </row>
    <row r="184" spans="1:11">
      <c r="A184" s="5" t="e">
        <f t="shared" si="17"/>
        <v>#NAME?</v>
      </c>
      <c r="B184" s="7" t="e">
        <f>SUMIFS(LCapitalPrêt3,LMoisPrêt3,A184)+SUMIFS(LCapitalPrêt1,LMoisPrêt1,'Prêt Récap'!A184)+SUMIFS(LCapitalPrêt2,LMoisPrêt2,'Prêt Récap'!A184)</f>
        <v>#NAME?</v>
      </c>
      <c r="C184" s="7" t="e">
        <f>SUMIFS(LIntérêtsprêt3,LMoisPrêt3,$A184)+SUMIFS(LIntérêtsPrêt1,LMoisPrêt1,'Prêt Récap'!$A184)+SUMIFS(LIntérêtsPrêt2,LMoisPrêt2,'Prêt Récap'!$A184)</f>
        <v>#NAME?</v>
      </c>
      <c r="D184" s="7" t="e">
        <f t="shared" si="13"/>
        <v>#NAME?</v>
      </c>
      <c r="E184" s="7" t="e">
        <f t="shared" si="14"/>
        <v>#NAME?</v>
      </c>
      <c r="F184" s="6" t="e">
        <f t="shared" si="15"/>
        <v>#NAME?</v>
      </c>
      <c r="G184" s="6" t="e">
        <f t="shared" si="16"/>
        <v>#NAME?</v>
      </c>
      <c r="H184" s="1" t="e">
        <f>IF(AND(MONTH(DATEVALUE([0]!MoisPrêt1&amp;"1"))=G184,[0]!AnneePrêt1=F184),[0]!MontantPrêt1,0)+IF(AND(MONTH(DATEVALUE([0]!MoisPrêt2&amp;"1"))=G184,[0]!AnneePrêt2=F184),[0]!MontantPrêt2,0)+IF(AND(MONTH(DATEVALUE(MoisPrêt3&amp;"1"))=G184,AnnéePrêt3=F184),MontantPrêt3,0)</f>
        <v>#NAME?</v>
      </c>
      <c r="I184" s="6" t="s">
        <v>25</v>
      </c>
      <c r="J184" s="6" t="s">
        <v>17</v>
      </c>
      <c r="K184" s="6" t="s">
        <v>16</v>
      </c>
    </row>
    <row r="185" spans="1:11">
      <c r="A185" s="5" t="e">
        <f t="shared" si="17"/>
        <v>#NAME?</v>
      </c>
      <c r="B185" s="7" t="e">
        <f>SUMIFS(LCapitalPrêt3,LMoisPrêt3,A185)+SUMIFS(LCapitalPrêt1,LMoisPrêt1,'Prêt Récap'!A185)+SUMIFS(LCapitalPrêt2,LMoisPrêt2,'Prêt Récap'!A185)</f>
        <v>#NAME?</v>
      </c>
      <c r="C185" s="7" t="e">
        <f>SUMIFS(LIntérêtsprêt3,LMoisPrêt3,$A185)+SUMIFS(LIntérêtsPrêt1,LMoisPrêt1,'Prêt Récap'!$A185)+SUMIFS(LIntérêtsPrêt2,LMoisPrêt2,'Prêt Récap'!$A185)</f>
        <v>#NAME?</v>
      </c>
      <c r="D185" s="7" t="e">
        <f t="shared" si="13"/>
        <v>#NAME?</v>
      </c>
      <c r="E185" s="7" t="e">
        <f t="shared" si="14"/>
        <v>#NAME?</v>
      </c>
      <c r="F185" s="6" t="e">
        <f t="shared" si="15"/>
        <v>#NAME?</v>
      </c>
      <c r="G185" s="6" t="e">
        <f t="shared" si="16"/>
        <v>#NAME?</v>
      </c>
      <c r="H185" s="1" t="e">
        <f>IF(AND(MONTH(DATEVALUE([0]!MoisPrêt1&amp;"1"))=G185,[0]!AnneePrêt1=F185),[0]!MontantPrêt1,0)+IF(AND(MONTH(DATEVALUE([0]!MoisPrêt2&amp;"1"))=G185,[0]!AnneePrêt2=F185),[0]!MontantPrêt2,0)+IF(AND(MONTH(DATEVALUE(MoisPrêt3&amp;"1"))=G185,AnnéePrêt3=F185),MontantPrêt3,0)</f>
        <v>#NAME?</v>
      </c>
      <c r="I185" s="6" t="s">
        <v>25</v>
      </c>
      <c r="J185" s="6" t="s">
        <v>17</v>
      </c>
      <c r="K185" s="6" t="s">
        <v>16</v>
      </c>
    </row>
    <row r="186" spans="1:11">
      <c r="A186" s="5" t="e">
        <f t="shared" si="17"/>
        <v>#NAME?</v>
      </c>
      <c r="B186" s="7" t="e">
        <f>SUMIFS(LCapitalPrêt3,LMoisPrêt3,A186)+SUMIFS(LCapitalPrêt1,LMoisPrêt1,'Prêt Récap'!A186)+SUMIFS(LCapitalPrêt2,LMoisPrêt2,'Prêt Récap'!A186)</f>
        <v>#NAME?</v>
      </c>
      <c r="C186" s="7" t="e">
        <f>SUMIFS(LIntérêtsprêt3,LMoisPrêt3,$A186)+SUMIFS(LIntérêtsPrêt1,LMoisPrêt1,'Prêt Récap'!$A186)+SUMIFS(LIntérêtsPrêt2,LMoisPrêt2,'Prêt Récap'!$A186)</f>
        <v>#NAME?</v>
      </c>
      <c r="D186" s="7" t="e">
        <f t="shared" si="13"/>
        <v>#NAME?</v>
      </c>
      <c r="E186" s="7" t="e">
        <f t="shared" si="14"/>
        <v>#NAME?</v>
      </c>
      <c r="F186" s="6" t="e">
        <f t="shared" si="15"/>
        <v>#NAME?</v>
      </c>
      <c r="G186" s="6" t="e">
        <f t="shared" si="16"/>
        <v>#NAME?</v>
      </c>
      <c r="H186" s="1" t="e">
        <f>IF(AND(MONTH(DATEVALUE([0]!MoisPrêt1&amp;"1"))=G186,[0]!AnneePrêt1=F186),[0]!MontantPrêt1,0)+IF(AND(MONTH(DATEVALUE([0]!MoisPrêt2&amp;"1"))=G186,[0]!AnneePrêt2=F186),[0]!MontantPrêt2,0)+IF(AND(MONTH(DATEVALUE(MoisPrêt3&amp;"1"))=G186,AnnéePrêt3=F186),MontantPrêt3,0)</f>
        <v>#NAME?</v>
      </c>
      <c r="I186" s="6" t="s">
        <v>25</v>
      </c>
      <c r="J186" s="6" t="s">
        <v>17</v>
      </c>
      <c r="K186" s="6" t="s">
        <v>16</v>
      </c>
    </row>
    <row r="187" spans="1:11">
      <c r="A187" s="5" t="e">
        <f t="shared" si="17"/>
        <v>#NAME?</v>
      </c>
      <c r="B187" s="7" t="e">
        <f>SUMIFS(LCapitalPrêt3,LMoisPrêt3,A187)+SUMIFS(LCapitalPrêt1,LMoisPrêt1,'Prêt Récap'!A187)+SUMIFS(LCapitalPrêt2,LMoisPrêt2,'Prêt Récap'!A187)</f>
        <v>#NAME?</v>
      </c>
      <c r="C187" s="7" t="e">
        <f>SUMIFS(LIntérêtsprêt3,LMoisPrêt3,$A187)+SUMIFS(LIntérêtsPrêt1,LMoisPrêt1,'Prêt Récap'!$A187)+SUMIFS(LIntérêtsPrêt2,LMoisPrêt2,'Prêt Récap'!$A187)</f>
        <v>#NAME?</v>
      </c>
      <c r="D187" s="7" t="e">
        <f t="shared" si="13"/>
        <v>#NAME?</v>
      </c>
      <c r="E187" s="7" t="e">
        <f t="shared" si="14"/>
        <v>#NAME?</v>
      </c>
      <c r="F187" s="6" t="e">
        <f t="shared" si="15"/>
        <v>#NAME?</v>
      </c>
      <c r="G187" s="6" t="e">
        <f t="shared" si="16"/>
        <v>#NAME?</v>
      </c>
      <c r="H187" s="1" t="e">
        <f>IF(AND(MONTH(DATEVALUE([0]!MoisPrêt1&amp;"1"))=G187,[0]!AnneePrêt1=F187),[0]!MontantPrêt1,0)+IF(AND(MONTH(DATEVALUE([0]!MoisPrêt2&amp;"1"))=G187,[0]!AnneePrêt2=F187),[0]!MontantPrêt2,0)+IF(AND(MONTH(DATEVALUE(MoisPrêt3&amp;"1"))=G187,AnnéePrêt3=F187),MontantPrêt3,0)</f>
        <v>#NAME?</v>
      </c>
      <c r="I187" s="6" t="s">
        <v>25</v>
      </c>
      <c r="J187" s="6" t="s">
        <v>17</v>
      </c>
      <c r="K187" s="6" t="s">
        <v>16</v>
      </c>
    </row>
    <row r="188" spans="1:11">
      <c r="A188" s="5" t="e">
        <f t="shared" si="17"/>
        <v>#NAME?</v>
      </c>
      <c r="B188" s="7" t="e">
        <f>SUMIFS(LCapitalPrêt3,LMoisPrêt3,A188)+SUMIFS(LCapitalPrêt1,LMoisPrêt1,'Prêt Récap'!A188)+SUMIFS(LCapitalPrêt2,LMoisPrêt2,'Prêt Récap'!A188)</f>
        <v>#NAME?</v>
      </c>
      <c r="C188" s="7" t="e">
        <f>SUMIFS(LIntérêtsprêt3,LMoisPrêt3,$A188)+SUMIFS(LIntérêtsPrêt1,LMoisPrêt1,'Prêt Récap'!$A188)+SUMIFS(LIntérêtsPrêt2,LMoisPrêt2,'Prêt Récap'!$A188)</f>
        <v>#NAME?</v>
      </c>
      <c r="D188" s="7" t="e">
        <f t="shared" si="13"/>
        <v>#NAME?</v>
      </c>
      <c r="E188" s="7" t="e">
        <f t="shared" si="14"/>
        <v>#NAME?</v>
      </c>
      <c r="F188" s="6" t="e">
        <f t="shared" si="15"/>
        <v>#NAME?</v>
      </c>
      <c r="G188" s="6" t="e">
        <f t="shared" si="16"/>
        <v>#NAME?</v>
      </c>
      <c r="H188" s="1" t="e">
        <f>IF(AND(MONTH(DATEVALUE([0]!MoisPrêt1&amp;"1"))=G188,[0]!AnneePrêt1=F188),[0]!MontantPrêt1,0)+IF(AND(MONTH(DATEVALUE([0]!MoisPrêt2&amp;"1"))=G188,[0]!AnneePrêt2=F188),[0]!MontantPrêt2,0)+IF(AND(MONTH(DATEVALUE(MoisPrêt3&amp;"1"))=G188,AnnéePrêt3=F188),MontantPrêt3,0)</f>
        <v>#NAME?</v>
      </c>
      <c r="I188" s="6" t="s">
        <v>25</v>
      </c>
      <c r="J188" s="6" t="s">
        <v>17</v>
      </c>
      <c r="K188" s="6" t="s">
        <v>16</v>
      </c>
    </row>
    <row r="189" spans="1:11">
      <c r="A189" s="5" t="e">
        <f t="shared" si="17"/>
        <v>#NAME?</v>
      </c>
      <c r="B189" s="7" t="e">
        <f>SUMIFS(LCapitalPrêt3,LMoisPrêt3,A189)+SUMIFS(LCapitalPrêt1,LMoisPrêt1,'Prêt Récap'!A189)+SUMIFS(LCapitalPrêt2,LMoisPrêt2,'Prêt Récap'!A189)</f>
        <v>#NAME?</v>
      </c>
      <c r="C189" s="7" t="e">
        <f>SUMIFS(LIntérêtsprêt3,LMoisPrêt3,$A189)+SUMIFS(LIntérêtsPrêt1,LMoisPrêt1,'Prêt Récap'!$A189)+SUMIFS(LIntérêtsPrêt2,LMoisPrêt2,'Prêt Récap'!$A189)</f>
        <v>#NAME?</v>
      </c>
      <c r="D189" s="7" t="e">
        <f t="shared" si="13"/>
        <v>#NAME?</v>
      </c>
      <c r="E189" s="7" t="e">
        <f t="shared" si="14"/>
        <v>#NAME?</v>
      </c>
      <c r="F189" s="6" t="e">
        <f t="shared" si="15"/>
        <v>#NAME?</v>
      </c>
      <c r="G189" s="6" t="e">
        <f t="shared" si="16"/>
        <v>#NAME?</v>
      </c>
      <c r="H189" s="1" t="e">
        <f>IF(AND(MONTH(DATEVALUE([0]!MoisPrêt1&amp;"1"))=G189,[0]!AnneePrêt1=F189),[0]!MontantPrêt1,0)+IF(AND(MONTH(DATEVALUE([0]!MoisPrêt2&amp;"1"))=G189,[0]!AnneePrêt2=F189),[0]!MontantPrêt2,0)+IF(AND(MONTH(DATEVALUE(MoisPrêt3&amp;"1"))=G189,AnnéePrêt3=F189),MontantPrêt3,0)</f>
        <v>#NAME?</v>
      </c>
      <c r="I189" s="6" t="s">
        <v>25</v>
      </c>
      <c r="J189" s="6" t="s">
        <v>17</v>
      </c>
      <c r="K189" s="6" t="s">
        <v>16</v>
      </c>
    </row>
    <row r="190" spans="1:11">
      <c r="A190" s="5" t="e">
        <f t="shared" si="17"/>
        <v>#NAME?</v>
      </c>
      <c r="B190" s="7" t="e">
        <f>SUMIFS(LCapitalPrêt3,LMoisPrêt3,A190)+SUMIFS(LCapitalPrêt1,LMoisPrêt1,'Prêt Récap'!A190)+SUMIFS(LCapitalPrêt2,LMoisPrêt2,'Prêt Récap'!A190)</f>
        <v>#NAME?</v>
      </c>
      <c r="C190" s="7" t="e">
        <f>SUMIFS(LIntérêtsprêt3,LMoisPrêt3,$A190)+SUMIFS(LIntérêtsPrêt1,LMoisPrêt1,'Prêt Récap'!$A190)+SUMIFS(LIntérêtsPrêt2,LMoisPrêt2,'Prêt Récap'!$A190)</f>
        <v>#NAME?</v>
      </c>
      <c r="D190" s="7" t="e">
        <f t="shared" si="13"/>
        <v>#NAME?</v>
      </c>
      <c r="E190" s="7" t="e">
        <f t="shared" si="14"/>
        <v>#NAME?</v>
      </c>
      <c r="F190" s="6" t="e">
        <f t="shared" si="15"/>
        <v>#NAME?</v>
      </c>
      <c r="G190" s="6" t="e">
        <f t="shared" si="16"/>
        <v>#NAME?</v>
      </c>
      <c r="H190" s="1" t="e">
        <f>IF(AND(MONTH(DATEVALUE([0]!MoisPrêt1&amp;"1"))=G190,[0]!AnneePrêt1=F190),[0]!MontantPrêt1,0)+IF(AND(MONTH(DATEVALUE([0]!MoisPrêt2&amp;"1"))=G190,[0]!AnneePrêt2=F190),[0]!MontantPrêt2,0)+IF(AND(MONTH(DATEVALUE(MoisPrêt3&amp;"1"))=G190,AnnéePrêt3=F190),MontantPrêt3,0)</f>
        <v>#NAME?</v>
      </c>
      <c r="I190" s="6" t="s">
        <v>25</v>
      </c>
      <c r="J190" s="6" t="s">
        <v>17</v>
      </c>
      <c r="K190" s="6" t="s">
        <v>16</v>
      </c>
    </row>
    <row r="191" spans="1:11">
      <c r="A191" s="5" t="e">
        <f t="shared" si="17"/>
        <v>#NAME?</v>
      </c>
      <c r="B191" s="7" t="e">
        <f>SUMIFS(LCapitalPrêt3,LMoisPrêt3,A191)+SUMIFS(LCapitalPrêt1,LMoisPrêt1,'Prêt Récap'!A191)+SUMIFS(LCapitalPrêt2,LMoisPrêt2,'Prêt Récap'!A191)</f>
        <v>#NAME?</v>
      </c>
      <c r="C191" s="7" t="e">
        <f>SUMIFS(LIntérêtsprêt3,LMoisPrêt3,$A191)+SUMIFS(LIntérêtsPrêt1,LMoisPrêt1,'Prêt Récap'!$A191)+SUMIFS(LIntérêtsPrêt2,LMoisPrêt2,'Prêt Récap'!$A191)</f>
        <v>#NAME?</v>
      </c>
      <c r="D191" s="7" t="e">
        <f t="shared" si="13"/>
        <v>#NAME?</v>
      </c>
      <c r="E191" s="7" t="e">
        <f t="shared" si="14"/>
        <v>#NAME?</v>
      </c>
      <c r="F191" s="6" t="e">
        <f t="shared" si="15"/>
        <v>#NAME?</v>
      </c>
      <c r="G191" s="6" t="e">
        <f t="shared" si="16"/>
        <v>#NAME?</v>
      </c>
      <c r="H191" s="1" t="e">
        <f>IF(AND(MONTH(DATEVALUE([0]!MoisPrêt1&amp;"1"))=G191,[0]!AnneePrêt1=F191),[0]!MontantPrêt1,0)+IF(AND(MONTH(DATEVALUE([0]!MoisPrêt2&amp;"1"))=G191,[0]!AnneePrêt2=F191),[0]!MontantPrêt2,0)+IF(AND(MONTH(DATEVALUE(MoisPrêt3&amp;"1"))=G191,AnnéePrêt3=F191),MontantPrêt3,0)</f>
        <v>#NAME?</v>
      </c>
      <c r="I191" s="6" t="s">
        <v>25</v>
      </c>
      <c r="J191" s="6" t="s">
        <v>17</v>
      </c>
      <c r="K191" s="6" t="s">
        <v>16</v>
      </c>
    </row>
    <row r="192" spans="1:11">
      <c r="A192" s="5" t="e">
        <f t="shared" si="17"/>
        <v>#NAME?</v>
      </c>
      <c r="B192" s="7" t="e">
        <f>SUMIFS(LCapitalPrêt3,LMoisPrêt3,A192)+SUMIFS(LCapitalPrêt1,LMoisPrêt1,'Prêt Récap'!A192)+SUMIFS(LCapitalPrêt2,LMoisPrêt2,'Prêt Récap'!A192)</f>
        <v>#NAME?</v>
      </c>
      <c r="C192" s="7" t="e">
        <f>SUMIFS(LIntérêtsprêt3,LMoisPrêt3,$A192)+SUMIFS(LIntérêtsPrêt1,LMoisPrêt1,'Prêt Récap'!$A192)+SUMIFS(LIntérêtsPrêt2,LMoisPrêt2,'Prêt Récap'!$A192)</f>
        <v>#NAME?</v>
      </c>
      <c r="D192" s="7" t="e">
        <f t="shared" si="13"/>
        <v>#NAME?</v>
      </c>
      <c r="E192" s="7" t="e">
        <f t="shared" si="14"/>
        <v>#NAME?</v>
      </c>
      <c r="F192" s="6" t="e">
        <f t="shared" si="15"/>
        <v>#NAME?</v>
      </c>
      <c r="G192" s="6" t="e">
        <f t="shared" si="16"/>
        <v>#NAME?</v>
      </c>
      <c r="H192" s="1" t="e">
        <f>IF(AND(MONTH(DATEVALUE([0]!MoisPrêt1&amp;"1"))=G192,[0]!AnneePrêt1=F192),[0]!MontantPrêt1,0)+IF(AND(MONTH(DATEVALUE([0]!MoisPrêt2&amp;"1"))=G192,[0]!AnneePrêt2=F192),[0]!MontantPrêt2,0)+IF(AND(MONTH(DATEVALUE(MoisPrêt3&amp;"1"))=G192,AnnéePrêt3=F192),MontantPrêt3,0)</f>
        <v>#NAME?</v>
      </c>
      <c r="I192" s="6" t="s">
        <v>25</v>
      </c>
      <c r="J192" s="6" t="s">
        <v>17</v>
      </c>
      <c r="K192" s="6" t="s">
        <v>16</v>
      </c>
    </row>
    <row r="193" spans="1:11">
      <c r="A193" s="5" t="e">
        <f t="shared" si="17"/>
        <v>#NAME?</v>
      </c>
      <c r="B193" s="7" t="e">
        <f>SUMIFS(LCapitalPrêt3,LMoisPrêt3,A193)+SUMIFS(LCapitalPrêt1,LMoisPrêt1,'Prêt Récap'!A193)+SUMIFS(LCapitalPrêt2,LMoisPrêt2,'Prêt Récap'!A193)</f>
        <v>#NAME?</v>
      </c>
      <c r="C193" s="7" t="e">
        <f>SUMIFS(LIntérêtsprêt3,LMoisPrêt3,$A193)+SUMIFS(LIntérêtsPrêt1,LMoisPrêt1,'Prêt Récap'!$A193)+SUMIFS(LIntérêtsPrêt2,LMoisPrêt2,'Prêt Récap'!$A193)</f>
        <v>#NAME?</v>
      </c>
      <c r="D193" s="7" t="e">
        <f t="shared" si="13"/>
        <v>#NAME?</v>
      </c>
      <c r="E193" s="7" t="e">
        <f t="shared" si="14"/>
        <v>#NAME?</v>
      </c>
      <c r="F193" s="6" t="e">
        <f t="shared" si="15"/>
        <v>#NAME?</v>
      </c>
      <c r="G193" s="6" t="e">
        <f t="shared" si="16"/>
        <v>#NAME?</v>
      </c>
      <c r="H193" s="1" t="e">
        <f>IF(AND(MONTH(DATEVALUE([0]!MoisPrêt1&amp;"1"))=G193,[0]!AnneePrêt1=F193),[0]!MontantPrêt1,0)+IF(AND(MONTH(DATEVALUE([0]!MoisPrêt2&amp;"1"))=G193,[0]!AnneePrêt2=F193),[0]!MontantPrêt2,0)+IF(AND(MONTH(DATEVALUE(MoisPrêt3&amp;"1"))=G193,AnnéePrêt3=F193),MontantPrêt3,0)</f>
        <v>#NAME?</v>
      </c>
      <c r="I193" s="6" t="s">
        <v>25</v>
      </c>
      <c r="J193" s="6" t="s">
        <v>17</v>
      </c>
      <c r="K193" s="6" t="s">
        <v>16</v>
      </c>
    </row>
    <row r="194" spans="1:11">
      <c r="A194" s="5" t="e">
        <f t="shared" si="17"/>
        <v>#NAME?</v>
      </c>
      <c r="B194" s="7" t="e">
        <f>SUMIFS(LCapitalPrêt3,LMoisPrêt3,A194)+SUMIFS(LCapitalPrêt1,LMoisPrêt1,'Prêt Récap'!A194)+SUMIFS(LCapitalPrêt2,LMoisPrêt2,'Prêt Récap'!A194)</f>
        <v>#NAME?</v>
      </c>
      <c r="C194" s="7" t="e">
        <f>SUMIFS(LIntérêtsprêt3,LMoisPrêt3,$A194)+SUMIFS(LIntérêtsPrêt1,LMoisPrêt1,'Prêt Récap'!$A194)+SUMIFS(LIntérêtsPrêt2,LMoisPrêt2,'Prêt Récap'!$A194)</f>
        <v>#NAME?</v>
      </c>
      <c r="D194" s="7" t="e">
        <f t="shared" ref="D194:D257" si="18">SUMIFS(LAssurancePrêt3,LMoisPrêt3,$A194)+SUMIFS(LAssurancePrêt1,LMoisPrêt1,$A194)+SUMIFS(LAssurancePrêt2,LMoisPrêt2,$A194)</f>
        <v>#NAME?</v>
      </c>
      <c r="E194" s="7" t="e">
        <f t="shared" si="14"/>
        <v>#NAME?</v>
      </c>
      <c r="F194" s="6" t="e">
        <f t="shared" si="15"/>
        <v>#NAME?</v>
      </c>
      <c r="G194" s="6" t="e">
        <f t="shared" si="16"/>
        <v>#NAME?</v>
      </c>
      <c r="H194" s="1" t="e">
        <f>IF(AND(MONTH(DATEVALUE([0]!MoisPrêt1&amp;"1"))=G194,[0]!AnneePrêt1=F194),[0]!MontantPrêt1,0)+IF(AND(MONTH(DATEVALUE([0]!MoisPrêt2&amp;"1"))=G194,[0]!AnneePrêt2=F194),[0]!MontantPrêt2,0)+IF(AND(MONTH(DATEVALUE(MoisPrêt3&amp;"1"))=G194,AnnéePrêt3=F194),MontantPrêt3,0)</f>
        <v>#NAME?</v>
      </c>
      <c r="I194" s="6" t="s">
        <v>25</v>
      </c>
      <c r="J194" s="6" t="s">
        <v>17</v>
      </c>
      <c r="K194" s="6" t="s">
        <v>16</v>
      </c>
    </row>
    <row r="195" spans="1:11">
      <c r="A195" s="5" t="e">
        <f t="shared" si="17"/>
        <v>#NAME?</v>
      </c>
      <c r="B195" s="7" t="e">
        <f>SUMIFS(LCapitalPrêt3,LMoisPrêt3,A195)+SUMIFS(LCapitalPrêt1,LMoisPrêt1,'Prêt Récap'!A195)+SUMIFS(LCapitalPrêt2,LMoisPrêt2,'Prêt Récap'!A195)</f>
        <v>#NAME?</v>
      </c>
      <c r="C195" s="7" t="e">
        <f>SUMIFS(LIntérêtsprêt3,LMoisPrêt3,$A195)+SUMIFS(LIntérêtsPrêt1,LMoisPrêt1,'Prêt Récap'!$A195)+SUMIFS(LIntérêtsPrêt2,LMoisPrêt2,'Prêt Récap'!$A195)</f>
        <v>#NAME?</v>
      </c>
      <c r="D195" s="7" t="e">
        <f t="shared" si="18"/>
        <v>#NAME?</v>
      </c>
      <c r="E195" s="7" t="e">
        <f t="shared" ref="E195:E258" si="19">C195+D195</f>
        <v>#NAME?</v>
      </c>
      <c r="F195" s="6" t="e">
        <f t="shared" ref="F195:F258" si="20">YEAR(A195:A393)</f>
        <v>#NAME?</v>
      </c>
      <c r="G195" s="6" t="e">
        <f t="shared" ref="G195:G258" si="21">MONTH(A195)</f>
        <v>#NAME?</v>
      </c>
      <c r="H195" s="1" t="e">
        <f>IF(AND(MONTH(DATEVALUE([0]!MoisPrêt1&amp;"1"))=G195,[0]!AnneePrêt1=F195),[0]!MontantPrêt1,0)+IF(AND(MONTH(DATEVALUE([0]!MoisPrêt2&amp;"1"))=G195,[0]!AnneePrêt2=F195),[0]!MontantPrêt2,0)+IF(AND(MONTH(DATEVALUE(MoisPrêt3&amp;"1"))=G195,AnnéePrêt3=F195),MontantPrêt3,0)</f>
        <v>#NAME?</v>
      </c>
      <c r="I195" s="6" t="s">
        <v>25</v>
      </c>
      <c r="J195" s="6" t="s">
        <v>17</v>
      </c>
      <c r="K195" s="6" t="s">
        <v>16</v>
      </c>
    </row>
    <row r="196" spans="1:11">
      <c r="A196" s="5" t="e">
        <f t="shared" si="17"/>
        <v>#NAME?</v>
      </c>
      <c r="B196" s="7" t="e">
        <f>SUMIFS(LCapitalPrêt3,LMoisPrêt3,A196)+SUMIFS(LCapitalPrêt1,LMoisPrêt1,'Prêt Récap'!A196)+SUMIFS(LCapitalPrêt2,LMoisPrêt2,'Prêt Récap'!A196)</f>
        <v>#NAME?</v>
      </c>
      <c r="C196" s="7" t="e">
        <f>SUMIFS(LIntérêtsprêt3,LMoisPrêt3,$A196)+SUMIFS(LIntérêtsPrêt1,LMoisPrêt1,'Prêt Récap'!$A196)+SUMIFS(LIntérêtsPrêt2,LMoisPrêt2,'Prêt Récap'!$A196)</f>
        <v>#NAME?</v>
      </c>
      <c r="D196" s="7" t="e">
        <f t="shared" si="18"/>
        <v>#NAME?</v>
      </c>
      <c r="E196" s="7" t="e">
        <f t="shared" si="19"/>
        <v>#NAME?</v>
      </c>
      <c r="F196" s="6" t="e">
        <f t="shared" si="20"/>
        <v>#NAME?</v>
      </c>
      <c r="G196" s="6" t="e">
        <f t="shared" si="21"/>
        <v>#NAME?</v>
      </c>
      <c r="H196" s="1" t="e">
        <f>IF(AND(MONTH(DATEVALUE([0]!MoisPrêt1&amp;"1"))=G196,[0]!AnneePrêt1=F196),[0]!MontantPrêt1,0)+IF(AND(MONTH(DATEVALUE([0]!MoisPrêt2&amp;"1"))=G196,[0]!AnneePrêt2=F196),[0]!MontantPrêt2,0)+IF(AND(MONTH(DATEVALUE(MoisPrêt3&amp;"1"))=G196,AnnéePrêt3=F196),MontantPrêt3,0)</f>
        <v>#NAME?</v>
      </c>
      <c r="I196" s="6" t="s">
        <v>25</v>
      </c>
      <c r="J196" s="6" t="s">
        <v>17</v>
      </c>
      <c r="K196" s="6" t="s">
        <v>16</v>
      </c>
    </row>
    <row r="197" spans="1:11">
      <c r="A197" s="5" t="e">
        <f t="shared" ref="A197:A260" si="22">DATE(YEAR(A196),MONTH(A196)+1,1)</f>
        <v>#NAME?</v>
      </c>
      <c r="B197" s="7" t="e">
        <f>SUMIFS(LCapitalPrêt3,LMoisPrêt3,A197)+SUMIFS(LCapitalPrêt1,LMoisPrêt1,'Prêt Récap'!A197)+SUMIFS(LCapitalPrêt2,LMoisPrêt2,'Prêt Récap'!A197)</f>
        <v>#NAME?</v>
      </c>
      <c r="C197" s="7" t="e">
        <f>SUMIFS(LIntérêtsprêt3,LMoisPrêt3,$A197)+SUMIFS(LIntérêtsPrêt1,LMoisPrêt1,'Prêt Récap'!$A197)+SUMIFS(LIntérêtsPrêt2,LMoisPrêt2,'Prêt Récap'!$A197)</f>
        <v>#NAME?</v>
      </c>
      <c r="D197" s="7" t="e">
        <f t="shared" si="18"/>
        <v>#NAME?</v>
      </c>
      <c r="E197" s="7" t="e">
        <f t="shared" si="19"/>
        <v>#NAME?</v>
      </c>
      <c r="F197" s="6" t="e">
        <f t="shared" si="20"/>
        <v>#NAME?</v>
      </c>
      <c r="G197" s="6" t="e">
        <f t="shared" si="21"/>
        <v>#NAME?</v>
      </c>
      <c r="H197" s="1" t="e">
        <f>IF(AND(MONTH(DATEVALUE([0]!MoisPrêt1&amp;"1"))=G197,[0]!AnneePrêt1=F197),[0]!MontantPrêt1,0)+IF(AND(MONTH(DATEVALUE([0]!MoisPrêt2&amp;"1"))=G197,[0]!AnneePrêt2=F197),[0]!MontantPrêt2,0)+IF(AND(MONTH(DATEVALUE(MoisPrêt3&amp;"1"))=G197,AnnéePrêt3=F197),MontantPrêt3,0)</f>
        <v>#NAME?</v>
      </c>
      <c r="I197" s="6" t="s">
        <v>25</v>
      </c>
      <c r="J197" s="6" t="s">
        <v>17</v>
      </c>
      <c r="K197" s="6" t="s">
        <v>16</v>
      </c>
    </row>
    <row r="198" spans="1:11">
      <c r="A198" s="5" t="e">
        <f t="shared" si="22"/>
        <v>#NAME?</v>
      </c>
      <c r="B198" s="7" t="e">
        <f>SUMIFS(LCapitalPrêt3,LMoisPrêt3,A198)+SUMIFS(LCapitalPrêt1,LMoisPrêt1,'Prêt Récap'!A198)+SUMIFS(LCapitalPrêt2,LMoisPrêt2,'Prêt Récap'!A198)</f>
        <v>#NAME?</v>
      </c>
      <c r="C198" s="7" t="e">
        <f>SUMIFS(LIntérêtsprêt3,LMoisPrêt3,$A198)+SUMIFS(LIntérêtsPrêt1,LMoisPrêt1,'Prêt Récap'!$A198)+SUMIFS(LIntérêtsPrêt2,LMoisPrêt2,'Prêt Récap'!$A198)</f>
        <v>#NAME?</v>
      </c>
      <c r="D198" s="7" t="e">
        <f t="shared" si="18"/>
        <v>#NAME?</v>
      </c>
      <c r="E198" s="7" t="e">
        <f t="shared" si="19"/>
        <v>#NAME?</v>
      </c>
      <c r="F198" s="6" t="e">
        <f t="shared" si="20"/>
        <v>#NAME?</v>
      </c>
      <c r="G198" s="6" t="e">
        <f t="shared" si="21"/>
        <v>#NAME?</v>
      </c>
      <c r="H198" s="1" t="e">
        <f>IF(AND(MONTH(DATEVALUE([0]!MoisPrêt1&amp;"1"))=G198,[0]!AnneePrêt1=F198),[0]!MontantPrêt1,0)+IF(AND(MONTH(DATEVALUE([0]!MoisPrêt2&amp;"1"))=G198,[0]!AnneePrêt2=F198),[0]!MontantPrêt2,0)+IF(AND(MONTH(DATEVALUE(MoisPrêt3&amp;"1"))=G198,AnnéePrêt3=F198),MontantPrêt3,0)</f>
        <v>#NAME?</v>
      </c>
      <c r="I198" s="6" t="s">
        <v>25</v>
      </c>
      <c r="J198" s="6" t="s">
        <v>17</v>
      </c>
      <c r="K198" s="6" t="s">
        <v>16</v>
      </c>
    </row>
    <row r="199" spans="1:11">
      <c r="A199" s="5" t="e">
        <f t="shared" si="22"/>
        <v>#NAME?</v>
      </c>
      <c r="B199" s="7" t="e">
        <f>SUMIFS(LCapitalPrêt3,LMoisPrêt3,A199)+SUMIFS(LCapitalPrêt1,LMoisPrêt1,'Prêt Récap'!A199)+SUMIFS(LCapitalPrêt2,LMoisPrêt2,'Prêt Récap'!A199)</f>
        <v>#NAME?</v>
      </c>
      <c r="C199" s="7" t="e">
        <f>SUMIFS(LIntérêtsprêt3,LMoisPrêt3,$A199)+SUMIFS(LIntérêtsPrêt1,LMoisPrêt1,'Prêt Récap'!$A199)+SUMIFS(LIntérêtsPrêt2,LMoisPrêt2,'Prêt Récap'!$A199)</f>
        <v>#NAME?</v>
      </c>
      <c r="D199" s="7" t="e">
        <f t="shared" si="18"/>
        <v>#NAME?</v>
      </c>
      <c r="E199" s="7" t="e">
        <f t="shared" si="19"/>
        <v>#NAME?</v>
      </c>
      <c r="F199" s="6" t="e">
        <f t="shared" si="20"/>
        <v>#NAME?</v>
      </c>
      <c r="G199" s="6" t="e">
        <f t="shared" si="21"/>
        <v>#NAME?</v>
      </c>
      <c r="H199" s="1" t="e">
        <f>IF(AND(MONTH(DATEVALUE([0]!MoisPrêt1&amp;"1"))=G199,[0]!AnneePrêt1=F199),[0]!MontantPrêt1,0)+IF(AND(MONTH(DATEVALUE([0]!MoisPrêt2&amp;"1"))=G199,[0]!AnneePrêt2=F199),[0]!MontantPrêt2,0)+IF(AND(MONTH(DATEVALUE(MoisPrêt3&amp;"1"))=G199,AnnéePrêt3=F199),MontantPrêt3,0)</f>
        <v>#NAME?</v>
      </c>
      <c r="I199" s="6" t="s">
        <v>25</v>
      </c>
      <c r="J199" s="6" t="s">
        <v>17</v>
      </c>
      <c r="K199" s="6" t="s">
        <v>16</v>
      </c>
    </row>
    <row r="200" spans="1:11">
      <c r="A200" s="5" t="e">
        <f t="shared" si="22"/>
        <v>#NAME?</v>
      </c>
      <c r="B200" s="7" t="e">
        <f>SUMIFS(LCapitalPrêt3,LMoisPrêt3,A200)+SUMIFS(LCapitalPrêt1,LMoisPrêt1,'Prêt Récap'!A200)+SUMIFS(LCapitalPrêt2,LMoisPrêt2,'Prêt Récap'!A200)</f>
        <v>#NAME?</v>
      </c>
      <c r="C200" s="7" t="e">
        <f>SUMIFS(LIntérêtsprêt3,LMoisPrêt3,$A200)+SUMIFS(LIntérêtsPrêt1,LMoisPrêt1,'Prêt Récap'!$A200)+SUMIFS(LIntérêtsPrêt2,LMoisPrêt2,'Prêt Récap'!$A200)</f>
        <v>#NAME?</v>
      </c>
      <c r="D200" s="7" t="e">
        <f t="shared" si="18"/>
        <v>#NAME?</v>
      </c>
      <c r="E200" s="7" t="e">
        <f t="shared" si="19"/>
        <v>#NAME?</v>
      </c>
      <c r="F200" s="6" t="e">
        <f t="shared" si="20"/>
        <v>#NAME?</v>
      </c>
      <c r="G200" s="6" t="e">
        <f t="shared" si="21"/>
        <v>#NAME?</v>
      </c>
      <c r="H200" s="1" t="e">
        <f>IF(AND(MONTH(DATEVALUE([0]!MoisPrêt1&amp;"1"))=G200,[0]!AnneePrêt1=F200),[0]!MontantPrêt1,0)+IF(AND(MONTH(DATEVALUE([0]!MoisPrêt2&amp;"1"))=G200,[0]!AnneePrêt2=F200),[0]!MontantPrêt2,0)+IF(AND(MONTH(DATEVALUE(MoisPrêt3&amp;"1"))=G200,AnnéePrêt3=F200),MontantPrêt3,0)</f>
        <v>#NAME?</v>
      </c>
      <c r="I200" s="6" t="s">
        <v>25</v>
      </c>
      <c r="J200" s="6" t="s">
        <v>17</v>
      </c>
      <c r="K200" s="6" t="s">
        <v>16</v>
      </c>
    </row>
    <row r="201" spans="1:11">
      <c r="A201" s="5" t="e">
        <f t="shared" si="22"/>
        <v>#NAME?</v>
      </c>
      <c r="B201" s="7" t="e">
        <f>SUMIFS(LCapitalPrêt3,LMoisPrêt3,A201)+SUMIFS(LCapitalPrêt1,LMoisPrêt1,'Prêt Récap'!A201)+SUMIFS(LCapitalPrêt2,LMoisPrêt2,'Prêt Récap'!A201)</f>
        <v>#NAME?</v>
      </c>
      <c r="C201" s="7" t="e">
        <f>SUMIFS(LIntérêtsprêt3,LMoisPrêt3,$A201)+SUMIFS(LIntérêtsPrêt1,LMoisPrêt1,'Prêt Récap'!$A201)+SUMIFS(LIntérêtsPrêt2,LMoisPrêt2,'Prêt Récap'!$A201)</f>
        <v>#NAME?</v>
      </c>
      <c r="D201" s="7" t="e">
        <f t="shared" si="18"/>
        <v>#NAME?</v>
      </c>
      <c r="E201" s="7" t="e">
        <f t="shared" si="19"/>
        <v>#NAME?</v>
      </c>
      <c r="F201" s="6" t="e">
        <f t="shared" si="20"/>
        <v>#NAME?</v>
      </c>
      <c r="G201" s="6" t="e">
        <f t="shared" si="21"/>
        <v>#NAME?</v>
      </c>
      <c r="H201" s="1" t="e">
        <f>IF(AND(MONTH(DATEVALUE([0]!MoisPrêt1&amp;"1"))=G201,[0]!AnneePrêt1=F201),[0]!MontantPrêt1,0)+IF(AND(MONTH(DATEVALUE([0]!MoisPrêt2&amp;"1"))=G201,[0]!AnneePrêt2=F201),[0]!MontantPrêt2,0)+IF(AND(MONTH(DATEVALUE(MoisPrêt3&amp;"1"))=G201,AnnéePrêt3=F201),MontantPrêt3,0)</f>
        <v>#NAME?</v>
      </c>
      <c r="I201" s="6" t="s">
        <v>25</v>
      </c>
      <c r="J201" s="6" t="s">
        <v>17</v>
      </c>
      <c r="K201" s="6" t="s">
        <v>16</v>
      </c>
    </row>
    <row r="202" spans="1:11">
      <c r="A202" s="5" t="e">
        <f t="shared" si="22"/>
        <v>#NAME?</v>
      </c>
      <c r="B202" s="7" t="e">
        <f>SUMIFS(LCapitalPrêt3,LMoisPrêt3,A202)+SUMIFS(LCapitalPrêt1,LMoisPrêt1,'Prêt Récap'!A202)+SUMIFS(LCapitalPrêt2,LMoisPrêt2,'Prêt Récap'!A202)</f>
        <v>#NAME?</v>
      </c>
      <c r="C202" s="7" t="e">
        <f>SUMIFS(LIntérêtsprêt3,LMoisPrêt3,$A202)+SUMIFS(LIntérêtsPrêt1,LMoisPrêt1,'Prêt Récap'!$A202)+SUMIFS(LIntérêtsPrêt2,LMoisPrêt2,'Prêt Récap'!$A202)</f>
        <v>#NAME?</v>
      </c>
      <c r="D202" s="7" t="e">
        <f t="shared" si="18"/>
        <v>#NAME?</v>
      </c>
      <c r="E202" s="7" t="e">
        <f t="shared" si="19"/>
        <v>#NAME?</v>
      </c>
      <c r="F202" s="6" t="e">
        <f t="shared" si="20"/>
        <v>#NAME?</v>
      </c>
      <c r="G202" s="6" t="e">
        <f t="shared" si="21"/>
        <v>#NAME?</v>
      </c>
      <c r="H202" s="1" t="e">
        <f>IF(AND(MONTH(DATEVALUE([0]!MoisPrêt1&amp;"1"))=G202,[0]!AnneePrêt1=F202),[0]!MontantPrêt1,0)+IF(AND(MONTH(DATEVALUE([0]!MoisPrêt2&amp;"1"))=G202,[0]!AnneePrêt2=F202),[0]!MontantPrêt2,0)+IF(AND(MONTH(DATEVALUE(MoisPrêt3&amp;"1"))=G202,AnnéePrêt3=F202),MontantPrêt3,0)</f>
        <v>#NAME?</v>
      </c>
      <c r="I202" s="6" t="s">
        <v>25</v>
      </c>
      <c r="J202" s="6" t="s">
        <v>17</v>
      </c>
      <c r="K202" s="6" t="s">
        <v>16</v>
      </c>
    </row>
    <row r="203" spans="1:11">
      <c r="A203" s="5" t="e">
        <f t="shared" si="22"/>
        <v>#NAME?</v>
      </c>
      <c r="B203" s="7" t="e">
        <f>SUMIFS(LCapitalPrêt3,LMoisPrêt3,A203)+SUMIFS(LCapitalPrêt1,LMoisPrêt1,'Prêt Récap'!A203)+SUMIFS(LCapitalPrêt2,LMoisPrêt2,'Prêt Récap'!A203)</f>
        <v>#NAME?</v>
      </c>
      <c r="C203" s="7" t="e">
        <f>SUMIFS(LIntérêtsprêt3,LMoisPrêt3,$A203)+SUMIFS(LIntérêtsPrêt1,LMoisPrêt1,'Prêt Récap'!$A203)+SUMIFS(LIntérêtsPrêt2,LMoisPrêt2,'Prêt Récap'!$A203)</f>
        <v>#NAME?</v>
      </c>
      <c r="D203" s="7" t="e">
        <f t="shared" si="18"/>
        <v>#NAME?</v>
      </c>
      <c r="E203" s="7" t="e">
        <f t="shared" si="19"/>
        <v>#NAME?</v>
      </c>
      <c r="F203" s="6" t="e">
        <f t="shared" si="20"/>
        <v>#NAME?</v>
      </c>
      <c r="G203" s="6" t="e">
        <f t="shared" si="21"/>
        <v>#NAME?</v>
      </c>
      <c r="H203" s="1" t="e">
        <f>IF(AND(MONTH(DATEVALUE([0]!MoisPrêt1&amp;"1"))=G203,[0]!AnneePrêt1=F203),[0]!MontantPrêt1,0)+IF(AND(MONTH(DATEVALUE([0]!MoisPrêt2&amp;"1"))=G203,[0]!AnneePrêt2=F203),[0]!MontantPrêt2,0)+IF(AND(MONTH(DATEVALUE(MoisPrêt3&amp;"1"))=G203,AnnéePrêt3=F203),MontantPrêt3,0)</f>
        <v>#NAME?</v>
      </c>
      <c r="I203" s="6" t="s">
        <v>25</v>
      </c>
      <c r="J203" s="6" t="s">
        <v>17</v>
      </c>
      <c r="K203" s="6" t="s">
        <v>16</v>
      </c>
    </row>
    <row r="204" spans="1:11">
      <c r="A204" s="5" t="e">
        <f t="shared" si="22"/>
        <v>#NAME?</v>
      </c>
      <c r="B204" s="7" t="e">
        <f>SUMIFS(LCapitalPrêt3,LMoisPrêt3,A204)+SUMIFS(LCapitalPrêt1,LMoisPrêt1,'Prêt Récap'!A204)+SUMIFS(LCapitalPrêt2,LMoisPrêt2,'Prêt Récap'!A204)</f>
        <v>#NAME?</v>
      </c>
      <c r="C204" s="7" t="e">
        <f>SUMIFS(LIntérêtsprêt3,LMoisPrêt3,$A204)+SUMIFS(LIntérêtsPrêt1,LMoisPrêt1,'Prêt Récap'!$A204)+SUMIFS(LIntérêtsPrêt2,LMoisPrêt2,'Prêt Récap'!$A204)</f>
        <v>#NAME?</v>
      </c>
      <c r="D204" s="7" t="e">
        <f t="shared" si="18"/>
        <v>#NAME?</v>
      </c>
      <c r="E204" s="7" t="e">
        <f t="shared" si="19"/>
        <v>#NAME?</v>
      </c>
      <c r="F204" s="6" t="e">
        <f t="shared" si="20"/>
        <v>#NAME?</v>
      </c>
      <c r="G204" s="6" t="e">
        <f t="shared" si="21"/>
        <v>#NAME?</v>
      </c>
      <c r="H204" s="1" t="e">
        <f>IF(AND(MONTH(DATEVALUE([0]!MoisPrêt1&amp;"1"))=G204,[0]!AnneePrêt1=F204),[0]!MontantPrêt1,0)+IF(AND(MONTH(DATEVALUE([0]!MoisPrêt2&amp;"1"))=G204,[0]!AnneePrêt2=F204),[0]!MontantPrêt2,0)+IF(AND(MONTH(DATEVALUE(MoisPrêt3&amp;"1"))=G204,AnnéePrêt3=F204),MontantPrêt3,0)</f>
        <v>#NAME?</v>
      </c>
      <c r="I204" s="6" t="s">
        <v>25</v>
      </c>
      <c r="J204" s="6" t="s">
        <v>17</v>
      </c>
      <c r="K204" s="6" t="s">
        <v>16</v>
      </c>
    </row>
    <row r="205" spans="1:11">
      <c r="A205" s="5" t="e">
        <f t="shared" si="22"/>
        <v>#NAME?</v>
      </c>
      <c r="B205" s="7" t="e">
        <f>SUMIFS(LCapitalPrêt3,LMoisPrêt3,A205)+SUMIFS(LCapitalPrêt1,LMoisPrêt1,'Prêt Récap'!A205)+SUMIFS(LCapitalPrêt2,LMoisPrêt2,'Prêt Récap'!A205)</f>
        <v>#NAME?</v>
      </c>
      <c r="C205" s="7" t="e">
        <f>SUMIFS(LIntérêtsprêt3,LMoisPrêt3,$A205)+SUMIFS(LIntérêtsPrêt1,LMoisPrêt1,'Prêt Récap'!$A205)+SUMIFS(LIntérêtsPrêt2,LMoisPrêt2,'Prêt Récap'!$A205)</f>
        <v>#NAME?</v>
      </c>
      <c r="D205" s="7" t="e">
        <f t="shared" si="18"/>
        <v>#NAME?</v>
      </c>
      <c r="E205" s="7" t="e">
        <f t="shared" si="19"/>
        <v>#NAME?</v>
      </c>
      <c r="F205" s="6" t="e">
        <f t="shared" si="20"/>
        <v>#NAME?</v>
      </c>
      <c r="G205" s="6" t="e">
        <f t="shared" si="21"/>
        <v>#NAME?</v>
      </c>
      <c r="H205" s="1" t="e">
        <f>IF(AND(MONTH(DATEVALUE([0]!MoisPrêt1&amp;"1"))=G205,[0]!AnneePrêt1=F205),[0]!MontantPrêt1,0)+IF(AND(MONTH(DATEVALUE([0]!MoisPrêt2&amp;"1"))=G205,[0]!AnneePrêt2=F205),[0]!MontantPrêt2,0)+IF(AND(MONTH(DATEVALUE(MoisPrêt3&amp;"1"))=G205,AnnéePrêt3=F205),MontantPrêt3,0)</f>
        <v>#NAME?</v>
      </c>
      <c r="I205" s="6" t="s">
        <v>25</v>
      </c>
      <c r="J205" s="6" t="s">
        <v>17</v>
      </c>
      <c r="K205" s="6" t="s">
        <v>16</v>
      </c>
    </row>
    <row r="206" spans="1:11">
      <c r="A206" s="5" t="e">
        <f t="shared" si="22"/>
        <v>#NAME?</v>
      </c>
      <c r="B206" s="7" t="e">
        <f>SUMIFS(LCapitalPrêt3,LMoisPrêt3,A206)+SUMIFS(LCapitalPrêt1,LMoisPrêt1,'Prêt Récap'!A206)+SUMIFS(LCapitalPrêt2,LMoisPrêt2,'Prêt Récap'!A206)</f>
        <v>#NAME?</v>
      </c>
      <c r="C206" s="7" t="e">
        <f>SUMIFS(LIntérêtsprêt3,LMoisPrêt3,$A206)+SUMIFS(LIntérêtsPrêt1,LMoisPrêt1,'Prêt Récap'!$A206)+SUMIFS(LIntérêtsPrêt2,LMoisPrêt2,'Prêt Récap'!$A206)</f>
        <v>#NAME?</v>
      </c>
      <c r="D206" s="7" t="e">
        <f t="shared" si="18"/>
        <v>#NAME?</v>
      </c>
      <c r="E206" s="7" t="e">
        <f t="shared" si="19"/>
        <v>#NAME?</v>
      </c>
      <c r="F206" s="6" t="e">
        <f t="shared" si="20"/>
        <v>#NAME?</v>
      </c>
      <c r="G206" s="6" t="e">
        <f t="shared" si="21"/>
        <v>#NAME?</v>
      </c>
      <c r="H206" s="1" t="e">
        <f>IF(AND(MONTH(DATEVALUE([0]!MoisPrêt1&amp;"1"))=G206,[0]!AnneePrêt1=F206),[0]!MontantPrêt1,0)+IF(AND(MONTH(DATEVALUE([0]!MoisPrêt2&amp;"1"))=G206,[0]!AnneePrêt2=F206),[0]!MontantPrêt2,0)+IF(AND(MONTH(DATEVALUE(MoisPrêt3&amp;"1"))=G206,AnnéePrêt3=F206),MontantPrêt3,0)</f>
        <v>#NAME?</v>
      </c>
      <c r="I206" s="6" t="s">
        <v>25</v>
      </c>
      <c r="J206" s="6" t="s">
        <v>17</v>
      </c>
      <c r="K206" s="6" t="s">
        <v>16</v>
      </c>
    </row>
    <row r="207" spans="1:11">
      <c r="A207" s="5" t="e">
        <f t="shared" si="22"/>
        <v>#NAME?</v>
      </c>
      <c r="B207" s="7" t="e">
        <f>SUMIFS(LCapitalPrêt3,LMoisPrêt3,A207)+SUMIFS(LCapitalPrêt1,LMoisPrêt1,'Prêt Récap'!A207)+SUMIFS(LCapitalPrêt2,LMoisPrêt2,'Prêt Récap'!A207)</f>
        <v>#NAME?</v>
      </c>
      <c r="C207" s="7" t="e">
        <f>SUMIFS(LIntérêtsprêt3,LMoisPrêt3,$A207)+SUMIFS(LIntérêtsPrêt1,LMoisPrêt1,'Prêt Récap'!$A207)+SUMIFS(LIntérêtsPrêt2,LMoisPrêt2,'Prêt Récap'!$A207)</f>
        <v>#NAME?</v>
      </c>
      <c r="D207" s="7" t="e">
        <f t="shared" si="18"/>
        <v>#NAME?</v>
      </c>
      <c r="E207" s="7" t="e">
        <f t="shared" si="19"/>
        <v>#NAME?</v>
      </c>
      <c r="F207" s="6" t="e">
        <f t="shared" si="20"/>
        <v>#NAME?</v>
      </c>
      <c r="G207" s="6" t="e">
        <f t="shared" si="21"/>
        <v>#NAME?</v>
      </c>
      <c r="H207" s="1" t="e">
        <f>IF(AND(MONTH(DATEVALUE([0]!MoisPrêt1&amp;"1"))=G207,[0]!AnneePrêt1=F207),[0]!MontantPrêt1,0)+IF(AND(MONTH(DATEVALUE([0]!MoisPrêt2&amp;"1"))=G207,[0]!AnneePrêt2=F207),[0]!MontantPrêt2,0)+IF(AND(MONTH(DATEVALUE(MoisPrêt3&amp;"1"))=G207,AnnéePrêt3=F207),MontantPrêt3,0)</f>
        <v>#NAME?</v>
      </c>
      <c r="I207" s="6" t="s">
        <v>25</v>
      </c>
      <c r="J207" s="6" t="s">
        <v>17</v>
      </c>
      <c r="K207" s="6" t="s">
        <v>16</v>
      </c>
    </row>
    <row r="208" spans="1:11">
      <c r="A208" s="5" t="e">
        <f t="shared" si="22"/>
        <v>#NAME?</v>
      </c>
      <c r="B208" s="7" t="e">
        <f>SUMIFS(LCapitalPrêt3,LMoisPrêt3,A208)+SUMIFS(LCapitalPrêt1,LMoisPrêt1,'Prêt Récap'!A208)+SUMIFS(LCapitalPrêt2,LMoisPrêt2,'Prêt Récap'!A208)</f>
        <v>#NAME?</v>
      </c>
      <c r="C208" s="7" t="e">
        <f>SUMIFS(LIntérêtsprêt3,LMoisPrêt3,$A208)+SUMIFS(LIntérêtsPrêt1,LMoisPrêt1,'Prêt Récap'!$A208)+SUMIFS(LIntérêtsPrêt2,LMoisPrêt2,'Prêt Récap'!$A208)</f>
        <v>#NAME?</v>
      </c>
      <c r="D208" s="7" t="e">
        <f t="shared" si="18"/>
        <v>#NAME?</v>
      </c>
      <c r="E208" s="7" t="e">
        <f t="shared" si="19"/>
        <v>#NAME?</v>
      </c>
      <c r="F208" s="6" t="e">
        <f t="shared" si="20"/>
        <v>#NAME?</v>
      </c>
      <c r="G208" s="6" t="e">
        <f t="shared" si="21"/>
        <v>#NAME?</v>
      </c>
      <c r="H208" s="1" t="e">
        <f>IF(AND(MONTH(DATEVALUE([0]!MoisPrêt1&amp;"1"))=G208,[0]!AnneePrêt1=F208),[0]!MontantPrêt1,0)+IF(AND(MONTH(DATEVALUE([0]!MoisPrêt2&amp;"1"))=G208,[0]!AnneePrêt2=F208),[0]!MontantPrêt2,0)+IF(AND(MONTH(DATEVALUE(MoisPrêt3&amp;"1"))=G208,AnnéePrêt3=F208),MontantPrêt3,0)</f>
        <v>#NAME?</v>
      </c>
      <c r="I208" s="6" t="s">
        <v>25</v>
      </c>
      <c r="J208" s="6" t="s">
        <v>17</v>
      </c>
      <c r="K208" s="6" t="s">
        <v>16</v>
      </c>
    </row>
    <row r="209" spans="1:11">
      <c r="A209" s="5" t="e">
        <f t="shared" si="22"/>
        <v>#NAME?</v>
      </c>
      <c r="B209" s="7" t="e">
        <f>SUMIFS(LCapitalPrêt3,LMoisPrêt3,A209)+SUMIFS(LCapitalPrêt1,LMoisPrêt1,'Prêt Récap'!A209)+SUMIFS(LCapitalPrêt2,LMoisPrêt2,'Prêt Récap'!A209)</f>
        <v>#NAME?</v>
      </c>
      <c r="C209" s="7" t="e">
        <f>SUMIFS(LIntérêtsprêt3,LMoisPrêt3,$A209)+SUMIFS(LIntérêtsPrêt1,LMoisPrêt1,'Prêt Récap'!$A209)+SUMIFS(LIntérêtsPrêt2,LMoisPrêt2,'Prêt Récap'!$A209)</f>
        <v>#NAME?</v>
      </c>
      <c r="D209" s="7" t="e">
        <f t="shared" si="18"/>
        <v>#NAME?</v>
      </c>
      <c r="E209" s="7" t="e">
        <f t="shared" si="19"/>
        <v>#NAME?</v>
      </c>
      <c r="F209" s="6" t="e">
        <f t="shared" si="20"/>
        <v>#NAME?</v>
      </c>
      <c r="G209" s="6" t="e">
        <f t="shared" si="21"/>
        <v>#NAME?</v>
      </c>
      <c r="H209" s="1" t="e">
        <f>IF(AND(MONTH(DATEVALUE([0]!MoisPrêt1&amp;"1"))=G209,[0]!AnneePrêt1=F209),[0]!MontantPrêt1,0)+IF(AND(MONTH(DATEVALUE([0]!MoisPrêt2&amp;"1"))=G209,[0]!AnneePrêt2=F209),[0]!MontantPrêt2,0)+IF(AND(MONTH(DATEVALUE(MoisPrêt3&amp;"1"))=G209,AnnéePrêt3=F209),MontantPrêt3,0)</f>
        <v>#NAME?</v>
      </c>
      <c r="I209" s="6" t="s">
        <v>25</v>
      </c>
      <c r="J209" s="6" t="s">
        <v>17</v>
      </c>
      <c r="K209" s="6" t="s">
        <v>16</v>
      </c>
    </row>
    <row r="210" spans="1:11">
      <c r="A210" s="5" t="e">
        <f t="shared" si="22"/>
        <v>#NAME?</v>
      </c>
      <c r="B210" s="7" t="e">
        <f>SUMIFS(LCapitalPrêt3,LMoisPrêt3,A210)+SUMIFS(LCapitalPrêt1,LMoisPrêt1,'Prêt Récap'!A210)+SUMIFS(LCapitalPrêt2,LMoisPrêt2,'Prêt Récap'!A210)</f>
        <v>#NAME?</v>
      </c>
      <c r="C210" s="7" t="e">
        <f>SUMIFS(LIntérêtsprêt3,LMoisPrêt3,$A210)+SUMIFS(LIntérêtsPrêt1,LMoisPrêt1,'Prêt Récap'!$A210)+SUMIFS(LIntérêtsPrêt2,LMoisPrêt2,'Prêt Récap'!$A210)</f>
        <v>#NAME?</v>
      </c>
      <c r="D210" s="7" t="e">
        <f t="shared" si="18"/>
        <v>#NAME?</v>
      </c>
      <c r="E210" s="7" t="e">
        <f t="shared" si="19"/>
        <v>#NAME?</v>
      </c>
      <c r="F210" s="6" t="e">
        <f t="shared" si="20"/>
        <v>#NAME?</v>
      </c>
      <c r="G210" s="6" t="e">
        <f t="shared" si="21"/>
        <v>#NAME?</v>
      </c>
      <c r="H210" s="1" t="e">
        <f>IF(AND(MONTH(DATEVALUE([0]!MoisPrêt1&amp;"1"))=G210,[0]!AnneePrêt1=F210),[0]!MontantPrêt1,0)+IF(AND(MONTH(DATEVALUE([0]!MoisPrêt2&amp;"1"))=G210,[0]!AnneePrêt2=F210),[0]!MontantPrêt2,0)+IF(AND(MONTH(DATEVALUE(MoisPrêt3&amp;"1"))=G210,AnnéePrêt3=F210),MontantPrêt3,0)</f>
        <v>#NAME?</v>
      </c>
      <c r="I210" s="6" t="s">
        <v>25</v>
      </c>
      <c r="J210" s="6" t="s">
        <v>17</v>
      </c>
      <c r="K210" s="6" t="s">
        <v>16</v>
      </c>
    </row>
    <row r="211" spans="1:11">
      <c r="A211" s="5" t="e">
        <f t="shared" si="22"/>
        <v>#NAME?</v>
      </c>
      <c r="B211" s="7" t="e">
        <f>SUMIFS(LCapitalPrêt3,LMoisPrêt3,A211)+SUMIFS(LCapitalPrêt1,LMoisPrêt1,'Prêt Récap'!A211)+SUMIFS(LCapitalPrêt2,LMoisPrêt2,'Prêt Récap'!A211)</f>
        <v>#NAME?</v>
      </c>
      <c r="C211" s="7" t="e">
        <f>SUMIFS(LIntérêtsprêt3,LMoisPrêt3,$A211)+SUMIFS(LIntérêtsPrêt1,LMoisPrêt1,'Prêt Récap'!$A211)+SUMIFS(LIntérêtsPrêt2,LMoisPrêt2,'Prêt Récap'!$A211)</f>
        <v>#NAME?</v>
      </c>
      <c r="D211" s="7" t="e">
        <f t="shared" si="18"/>
        <v>#NAME?</v>
      </c>
      <c r="E211" s="7" t="e">
        <f t="shared" si="19"/>
        <v>#NAME?</v>
      </c>
      <c r="F211" s="6" t="e">
        <f t="shared" si="20"/>
        <v>#NAME?</v>
      </c>
      <c r="G211" s="6" t="e">
        <f t="shared" si="21"/>
        <v>#NAME?</v>
      </c>
      <c r="H211" s="1" t="e">
        <f>IF(AND(MONTH(DATEVALUE([0]!MoisPrêt1&amp;"1"))=G211,[0]!AnneePrêt1=F211),[0]!MontantPrêt1,0)+IF(AND(MONTH(DATEVALUE([0]!MoisPrêt2&amp;"1"))=G211,[0]!AnneePrêt2=F211),[0]!MontantPrêt2,0)+IF(AND(MONTH(DATEVALUE(MoisPrêt3&amp;"1"))=G211,AnnéePrêt3=F211),MontantPrêt3,0)</f>
        <v>#NAME?</v>
      </c>
      <c r="I211" s="6" t="s">
        <v>25</v>
      </c>
      <c r="J211" s="6" t="s">
        <v>17</v>
      </c>
      <c r="K211" s="6" t="s">
        <v>16</v>
      </c>
    </row>
    <row r="212" spans="1:11">
      <c r="A212" s="5" t="e">
        <f t="shared" si="22"/>
        <v>#NAME?</v>
      </c>
      <c r="B212" s="7" t="e">
        <f>SUMIFS(LCapitalPrêt3,LMoisPrêt3,A212)+SUMIFS(LCapitalPrêt1,LMoisPrêt1,'Prêt Récap'!A212)+SUMIFS(LCapitalPrêt2,LMoisPrêt2,'Prêt Récap'!A212)</f>
        <v>#NAME?</v>
      </c>
      <c r="C212" s="7" t="e">
        <f>SUMIFS(LIntérêtsprêt3,LMoisPrêt3,$A212)+SUMIFS(LIntérêtsPrêt1,LMoisPrêt1,'Prêt Récap'!$A212)+SUMIFS(LIntérêtsPrêt2,LMoisPrêt2,'Prêt Récap'!$A212)</f>
        <v>#NAME?</v>
      </c>
      <c r="D212" s="7" t="e">
        <f t="shared" si="18"/>
        <v>#NAME?</v>
      </c>
      <c r="E212" s="7" t="e">
        <f t="shared" si="19"/>
        <v>#NAME?</v>
      </c>
      <c r="F212" s="6" t="e">
        <f t="shared" si="20"/>
        <v>#NAME?</v>
      </c>
      <c r="G212" s="6" t="e">
        <f t="shared" si="21"/>
        <v>#NAME?</v>
      </c>
      <c r="H212" s="1" t="e">
        <f>IF(AND(MONTH(DATEVALUE([0]!MoisPrêt1&amp;"1"))=G212,[0]!AnneePrêt1=F212),[0]!MontantPrêt1,0)+IF(AND(MONTH(DATEVALUE([0]!MoisPrêt2&amp;"1"))=G212,[0]!AnneePrêt2=F212),[0]!MontantPrêt2,0)+IF(AND(MONTH(DATEVALUE(MoisPrêt3&amp;"1"))=G212,AnnéePrêt3=F212),MontantPrêt3,0)</f>
        <v>#NAME?</v>
      </c>
      <c r="I212" s="6" t="s">
        <v>25</v>
      </c>
      <c r="J212" s="6" t="s">
        <v>17</v>
      </c>
      <c r="K212" s="6" t="s">
        <v>16</v>
      </c>
    </row>
    <row r="213" spans="1:11">
      <c r="A213" s="5" t="e">
        <f t="shared" si="22"/>
        <v>#NAME?</v>
      </c>
      <c r="B213" s="7" t="e">
        <f>SUMIFS(LCapitalPrêt3,LMoisPrêt3,A213)+SUMIFS(LCapitalPrêt1,LMoisPrêt1,'Prêt Récap'!A213)+SUMIFS(LCapitalPrêt2,LMoisPrêt2,'Prêt Récap'!A213)</f>
        <v>#NAME?</v>
      </c>
      <c r="C213" s="7" t="e">
        <f>SUMIFS(LIntérêtsprêt3,LMoisPrêt3,$A213)+SUMIFS(LIntérêtsPrêt1,LMoisPrêt1,'Prêt Récap'!$A213)+SUMIFS(LIntérêtsPrêt2,LMoisPrêt2,'Prêt Récap'!$A213)</f>
        <v>#NAME?</v>
      </c>
      <c r="D213" s="7" t="e">
        <f t="shared" si="18"/>
        <v>#NAME?</v>
      </c>
      <c r="E213" s="7" t="e">
        <f t="shared" si="19"/>
        <v>#NAME?</v>
      </c>
      <c r="F213" s="6" t="e">
        <f t="shared" si="20"/>
        <v>#NAME?</v>
      </c>
      <c r="G213" s="6" t="e">
        <f t="shared" si="21"/>
        <v>#NAME?</v>
      </c>
      <c r="H213" s="1" t="e">
        <f>IF(AND(MONTH(DATEVALUE([0]!MoisPrêt1&amp;"1"))=G213,[0]!AnneePrêt1=F213),[0]!MontantPrêt1,0)+IF(AND(MONTH(DATEVALUE([0]!MoisPrêt2&amp;"1"))=G213,[0]!AnneePrêt2=F213),[0]!MontantPrêt2,0)+IF(AND(MONTH(DATEVALUE(MoisPrêt3&amp;"1"))=G213,AnnéePrêt3=F213),MontantPrêt3,0)</f>
        <v>#NAME?</v>
      </c>
      <c r="I213" s="6" t="s">
        <v>25</v>
      </c>
      <c r="J213" s="6" t="s">
        <v>17</v>
      </c>
      <c r="K213" s="6" t="s">
        <v>16</v>
      </c>
    </row>
    <row r="214" spans="1:11">
      <c r="A214" s="5" t="e">
        <f t="shared" si="22"/>
        <v>#NAME?</v>
      </c>
      <c r="B214" s="7" t="e">
        <f>SUMIFS(LCapitalPrêt3,LMoisPrêt3,A214)+SUMIFS(LCapitalPrêt1,LMoisPrêt1,'Prêt Récap'!A214)+SUMIFS(LCapitalPrêt2,LMoisPrêt2,'Prêt Récap'!A214)</f>
        <v>#NAME?</v>
      </c>
      <c r="C214" s="7" t="e">
        <f>SUMIFS(LIntérêtsprêt3,LMoisPrêt3,$A214)+SUMIFS(LIntérêtsPrêt1,LMoisPrêt1,'Prêt Récap'!$A214)+SUMIFS(LIntérêtsPrêt2,LMoisPrêt2,'Prêt Récap'!$A214)</f>
        <v>#NAME?</v>
      </c>
      <c r="D214" s="7" t="e">
        <f t="shared" si="18"/>
        <v>#NAME?</v>
      </c>
      <c r="E214" s="7" t="e">
        <f t="shared" si="19"/>
        <v>#NAME?</v>
      </c>
      <c r="F214" s="6" t="e">
        <f t="shared" si="20"/>
        <v>#NAME?</v>
      </c>
      <c r="G214" s="6" t="e">
        <f t="shared" si="21"/>
        <v>#NAME?</v>
      </c>
      <c r="H214" s="1" t="e">
        <f>IF(AND(MONTH(DATEVALUE([0]!MoisPrêt1&amp;"1"))=G214,[0]!AnneePrêt1=F214),[0]!MontantPrêt1,0)+IF(AND(MONTH(DATEVALUE([0]!MoisPrêt2&amp;"1"))=G214,[0]!AnneePrêt2=F214),[0]!MontantPrêt2,0)+IF(AND(MONTH(DATEVALUE(MoisPrêt3&amp;"1"))=G214,AnnéePrêt3=F214),MontantPrêt3,0)</f>
        <v>#NAME?</v>
      </c>
      <c r="I214" s="6" t="s">
        <v>25</v>
      </c>
      <c r="J214" s="6" t="s">
        <v>17</v>
      </c>
      <c r="K214" s="6" t="s">
        <v>16</v>
      </c>
    </row>
    <row r="215" spans="1:11">
      <c r="A215" s="5" t="e">
        <f t="shared" si="22"/>
        <v>#NAME?</v>
      </c>
      <c r="B215" s="7" t="e">
        <f>SUMIFS(LCapitalPrêt3,LMoisPrêt3,A215)+SUMIFS(LCapitalPrêt1,LMoisPrêt1,'Prêt Récap'!A215)+SUMIFS(LCapitalPrêt2,LMoisPrêt2,'Prêt Récap'!A215)</f>
        <v>#NAME?</v>
      </c>
      <c r="C215" s="7" t="e">
        <f>SUMIFS(LIntérêtsprêt3,LMoisPrêt3,$A215)+SUMIFS(LIntérêtsPrêt1,LMoisPrêt1,'Prêt Récap'!$A215)+SUMIFS(LIntérêtsPrêt2,LMoisPrêt2,'Prêt Récap'!$A215)</f>
        <v>#NAME?</v>
      </c>
      <c r="D215" s="7" t="e">
        <f t="shared" si="18"/>
        <v>#NAME?</v>
      </c>
      <c r="E215" s="7" t="e">
        <f t="shared" si="19"/>
        <v>#NAME?</v>
      </c>
      <c r="F215" s="6" t="e">
        <f t="shared" si="20"/>
        <v>#NAME?</v>
      </c>
      <c r="G215" s="6" t="e">
        <f t="shared" si="21"/>
        <v>#NAME?</v>
      </c>
      <c r="H215" s="1" t="e">
        <f>IF(AND(MONTH(DATEVALUE([0]!MoisPrêt1&amp;"1"))=G215,[0]!AnneePrêt1=F215),[0]!MontantPrêt1,0)+IF(AND(MONTH(DATEVALUE([0]!MoisPrêt2&amp;"1"))=G215,[0]!AnneePrêt2=F215),[0]!MontantPrêt2,0)+IF(AND(MONTH(DATEVALUE(MoisPrêt3&amp;"1"))=G215,AnnéePrêt3=F215),MontantPrêt3,0)</f>
        <v>#NAME?</v>
      </c>
      <c r="I215" s="6" t="s">
        <v>25</v>
      </c>
      <c r="J215" s="6" t="s">
        <v>17</v>
      </c>
      <c r="K215" s="6" t="s">
        <v>16</v>
      </c>
    </row>
    <row r="216" spans="1:11">
      <c r="A216" s="5" t="e">
        <f t="shared" si="22"/>
        <v>#NAME?</v>
      </c>
      <c r="B216" s="7" t="e">
        <f>SUMIFS(LCapitalPrêt3,LMoisPrêt3,A216)+SUMIFS(LCapitalPrêt1,LMoisPrêt1,'Prêt Récap'!A216)+SUMIFS(LCapitalPrêt2,LMoisPrêt2,'Prêt Récap'!A216)</f>
        <v>#NAME?</v>
      </c>
      <c r="C216" s="7" t="e">
        <f>SUMIFS(LIntérêtsprêt3,LMoisPrêt3,$A216)+SUMIFS(LIntérêtsPrêt1,LMoisPrêt1,'Prêt Récap'!$A216)+SUMIFS(LIntérêtsPrêt2,LMoisPrêt2,'Prêt Récap'!$A216)</f>
        <v>#NAME?</v>
      </c>
      <c r="D216" s="7" t="e">
        <f t="shared" si="18"/>
        <v>#NAME?</v>
      </c>
      <c r="E216" s="7" t="e">
        <f t="shared" si="19"/>
        <v>#NAME?</v>
      </c>
      <c r="F216" s="6" t="e">
        <f t="shared" si="20"/>
        <v>#NAME?</v>
      </c>
      <c r="G216" s="6" t="e">
        <f t="shared" si="21"/>
        <v>#NAME?</v>
      </c>
      <c r="H216" s="1" t="e">
        <f>IF(AND(MONTH(DATEVALUE([0]!MoisPrêt1&amp;"1"))=G216,[0]!AnneePrêt1=F216),[0]!MontantPrêt1,0)+IF(AND(MONTH(DATEVALUE([0]!MoisPrêt2&amp;"1"))=G216,[0]!AnneePrêt2=F216),[0]!MontantPrêt2,0)+IF(AND(MONTH(DATEVALUE(MoisPrêt3&amp;"1"))=G216,AnnéePrêt3=F216),MontantPrêt3,0)</f>
        <v>#NAME?</v>
      </c>
      <c r="I216" s="6" t="s">
        <v>25</v>
      </c>
      <c r="J216" s="6" t="s">
        <v>17</v>
      </c>
      <c r="K216" s="6" t="s">
        <v>16</v>
      </c>
    </row>
    <row r="217" spans="1:11">
      <c r="A217" s="5" t="e">
        <f t="shared" si="22"/>
        <v>#NAME?</v>
      </c>
      <c r="B217" s="7" t="e">
        <f>SUMIFS(LCapitalPrêt3,LMoisPrêt3,A217)+SUMIFS(LCapitalPrêt1,LMoisPrêt1,'Prêt Récap'!A217)+SUMIFS(LCapitalPrêt2,LMoisPrêt2,'Prêt Récap'!A217)</f>
        <v>#NAME?</v>
      </c>
      <c r="C217" s="7" t="e">
        <f>SUMIFS(LIntérêtsprêt3,LMoisPrêt3,$A217)+SUMIFS(LIntérêtsPrêt1,LMoisPrêt1,'Prêt Récap'!$A217)+SUMIFS(LIntérêtsPrêt2,LMoisPrêt2,'Prêt Récap'!$A217)</f>
        <v>#NAME?</v>
      </c>
      <c r="D217" s="7" t="e">
        <f t="shared" si="18"/>
        <v>#NAME?</v>
      </c>
      <c r="E217" s="7" t="e">
        <f t="shared" si="19"/>
        <v>#NAME?</v>
      </c>
      <c r="F217" s="6" t="e">
        <f t="shared" si="20"/>
        <v>#NAME?</v>
      </c>
      <c r="G217" s="6" t="e">
        <f t="shared" si="21"/>
        <v>#NAME?</v>
      </c>
      <c r="H217" s="1" t="e">
        <f>IF(AND(MONTH(DATEVALUE([0]!MoisPrêt1&amp;"1"))=G217,[0]!AnneePrêt1=F217),[0]!MontantPrêt1,0)+IF(AND(MONTH(DATEVALUE([0]!MoisPrêt2&amp;"1"))=G217,[0]!AnneePrêt2=F217),[0]!MontantPrêt2,0)+IF(AND(MONTH(DATEVALUE(MoisPrêt3&amp;"1"))=G217,AnnéePrêt3=F217),MontantPrêt3,0)</f>
        <v>#NAME?</v>
      </c>
      <c r="I217" s="6" t="s">
        <v>25</v>
      </c>
      <c r="J217" s="6" t="s">
        <v>17</v>
      </c>
      <c r="K217" s="6" t="s">
        <v>16</v>
      </c>
    </row>
    <row r="218" spans="1:11">
      <c r="A218" s="5" t="e">
        <f t="shared" si="22"/>
        <v>#NAME?</v>
      </c>
      <c r="B218" s="7" t="e">
        <f>SUMIFS(LCapitalPrêt3,LMoisPrêt3,A218)+SUMIFS(LCapitalPrêt1,LMoisPrêt1,'Prêt Récap'!A218)+SUMIFS(LCapitalPrêt2,LMoisPrêt2,'Prêt Récap'!A218)</f>
        <v>#NAME?</v>
      </c>
      <c r="C218" s="7" t="e">
        <f>SUMIFS(LIntérêtsprêt3,LMoisPrêt3,$A218)+SUMIFS(LIntérêtsPrêt1,LMoisPrêt1,'Prêt Récap'!$A218)+SUMIFS(LIntérêtsPrêt2,LMoisPrêt2,'Prêt Récap'!$A218)</f>
        <v>#NAME?</v>
      </c>
      <c r="D218" s="7" t="e">
        <f t="shared" si="18"/>
        <v>#NAME?</v>
      </c>
      <c r="E218" s="7" t="e">
        <f t="shared" si="19"/>
        <v>#NAME?</v>
      </c>
      <c r="F218" s="6" t="e">
        <f t="shared" si="20"/>
        <v>#NAME?</v>
      </c>
      <c r="G218" s="6" t="e">
        <f t="shared" si="21"/>
        <v>#NAME?</v>
      </c>
      <c r="H218" s="1" t="e">
        <f>IF(AND(MONTH(DATEVALUE([0]!MoisPrêt1&amp;"1"))=G218,[0]!AnneePrêt1=F218),[0]!MontantPrêt1,0)+IF(AND(MONTH(DATEVALUE([0]!MoisPrêt2&amp;"1"))=G218,[0]!AnneePrêt2=F218),[0]!MontantPrêt2,0)+IF(AND(MONTH(DATEVALUE(MoisPrêt3&amp;"1"))=G218,AnnéePrêt3=F218),MontantPrêt3,0)</f>
        <v>#NAME?</v>
      </c>
      <c r="I218" s="6" t="s">
        <v>25</v>
      </c>
      <c r="J218" s="6" t="s">
        <v>17</v>
      </c>
      <c r="K218" s="6" t="s">
        <v>16</v>
      </c>
    </row>
    <row r="219" spans="1:11">
      <c r="A219" s="5" t="e">
        <f t="shared" si="22"/>
        <v>#NAME?</v>
      </c>
      <c r="B219" s="7" t="e">
        <f>SUMIFS(LCapitalPrêt3,LMoisPrêt3,A219)+SUMIFS(LCapitalPrêt1,LMoisPrêt1,'Prêt Récap'!A219)+SUMIFS(LCapitalPrêt2,LMoisPrêt2,'Prêt Récap'!A219)</f>
        <v>#NAME?</v>
      </c>
      <c r="C219" s="7" t="e">
        <f>SUMIFS(LIntérêtsprêt3,LMoisPrêt3,$A219)+SUMIFS(LIntérêtsPrêt1,LMoisPrêt1,'Prêt Récap'!$A219)+SUMIFS(LIntérêtsPrêt2,LMoisPrêt2,'Prêt Récap'!$A219)</f>
        <v>#NAME?</v>
      </c>
      <c r="D219" s="7" t="e">
        <f t="shared" si="18"/>
        <v>#NAME?</v>
      </c>
      <c r="E219" s="7" t="e">
        <f t="shared" si="19"/>
        <v>#NAME?</v>
      </c>
      <c r="F219" s="6" t="e">
        <f t="shared" si="20"/>
        <v>#NAME?</v>
      </c>
      <c r="G219" s="6" t="e">
        <f t="shared" si="21"/>
        <v>#NAME?</v>
      </c>
      <c r="H219" s="1" t="e">
        <f>IF(AND(MONTH(DATEVALUE([0]!MoisPrêt1&amp;"1"))=G219,[0]!AnneePrêt1=F219),[0]!MontantPrêt1,0)+IF(AND(MONTH(DATEVALUE([0]!MoisPrêt2&amp;"1"))=G219,[0]!AnneePrêt2=F219),[0]!MontantPrêt2,0)+IF(AND(MONTH(DATEVALUE(MoisPrêt3&amp;"1"))=G219,AnnéePrêt3=F219),MontantPrêt3,0)</f>
        <v>#NAME?</v>
      </c>
      <c r="I219" s="6" t="s">
        <v>25</v>
      </c>
      <c r="J219" s="6" t="s">
        <v>17</v>
      </c>
      <c r="K219" s="6" t="s">
        <v>16</v>
      </c>
    </row>
    <row r="220" spans="1:11">
      <c r="A220" s="5" t="e">
        <f t="shared" si="22"/>
        <v>#NAME?</v>
      </c>
      <c r="B220" s="7" t="e">
        <f>SUMIFS(LCapitalPrêt3,LMoisPrêt3,A220)+SUMIFS(LCapitalPrêt1,LMoisPrêt1,'Prêt Récap'!A220)+SUMIFS(LCapitalPrêt2,LMoisPrêt2,'Prêt Récap'!A220)</f>
        <v>#NAME?</v>
      </c>
      <c r="C220" s="7" t="e">
        <f>SUMIFS(LIntérêtsprêt3,LMoisPrêt3,$A220)+SUMIFS(LIntérêtsPrêt1,LMoisPrêt1,'Prêt Récap'!$A220)+SUMIFS(LIntérêtsPrêt2,LMoisPrêt2,'Prêt Récap'!$A220)</f>
        <v>#NAME?</v>
      </c>
      <c r="D220" s="7" t="e">
        <f t="shared" si="18"/>
        <v>#NAME?</v>
      </c>
      <c r="E220" s="7" t="e">
        <f t="shared" si="19"/>
        <v>#NAME?</v>
      </c>
      <c r="F220" s="6" t="e">
        <f t="shared" si="20"/>
        <v>#NAME?</v>
      </c>
      <c r="G220" s="6" t="e">
        <f t="shared" si="21"/>
        <v>#NAME?</v>
      </c>
      <c r="H220" s="1" t="e">
        <f>IF(AND(MONTH(DATEVALUE([0]!MoisPrêt1&amp;"1"))=G220,[0]!AnneePrêt1=F220),[0]!MontantPrêt1,0)+IF(AND(MONTH(DATEVALUE([0]!MoisPrêt2&amp;"1"))=G220,[0]!AnneePrêt2=F220),[0]!MontantPrêt2,0)+IF(AND(MONTH(DATEVALUE(MoisPrêt3&amp;"1"))=G220,AnnéePrêt3=F220),MontantPrêt3,0)</f>
        <v>#NAME?</v>
      </c>
      <c r="I220" s="6" t="s">
        <v>25</v>
      </c>
      <c r="J220" s="6" t="s">
        <v>17</v>
      </c>
      <c r="K220" s="6" t="s">
        <v>16</v>
      </c>
    </row>
    <row r="221" spans="1:11">
      <c r="A221" s="5" t="e">
        <f t="shared" si="22"/>
        <v>#NAME?</v>
      </c>
      <c r="B221" s="7" t="e">
        <f>SUMIFS(LCapitalPrêt3,LMoisPrêt3,A221)+SUMIFS(LCapitalPrêt1,LMoisPrêt1,'Prêt Récap'!A221)+SUMIFS(LCapitalPrêt2,LMoisPrêt2,'Prêt Récap'!A221)</f>
        <v>#NAME?</v>
      </c>
      <c r="C221" s="7" t="e">
        <f>SUMIFS(LIntérêtsprêt3,LMoisPrêt3,$A221)+SUMIFS(LIntérêtsPrêt1,LMoisPrêt1,'Prêt Récap'!$A221)+SUMIFS(LIntérêtsPrêt2,LMoisPrêt2,'Prêt Récap'!$A221)</f>
        <v>#NAME?</v>
      </c>
      <c r="D221" s="7" t="e">
        <f t="shared" si="18"/>
        <v>#NAME?</v>
      </c>
      <c r="E221" s="7" t="e">
        <f t="shared" si="19"/>
        <v>#NAME?</v>
      </c>
      <c r="F221" s="6" t="e">
        <f t="shared" si="20"/>
        <v>#NAME?</v>
      </c>
      <c r="G221" s="6" t="e">
        <f t="shared" si="21"/>
        <v>#NAME?</v>
      </c>
      <c r="H221" s="1" t="e">
        <f>IF(AND(MONTH(DATEVALUE([0]!MoisPrêt1&amp;"1"))=G221,[0]!AnneePrêt1=F221),[0]!MontantPrêt1,0)+IF(AND(MONTH(DATEVALUE([0]!MoisPrêt2&amp;"1"))=G221,[0]!AnneePrêt2=F221),[0]!MontantPrêt2,0)+IF(AND(MONTH(DATEVALUE(MoisPrêt3&amp;"1"))=G221,AnnéePrêt3=F221),MontantPrêt3,0)</f>
        <v>#NAME?</v>
      </c>
      <c r="I221" s="6" t="s">
        <v>25</v>
      </c>
      <c r="J221" s="6" t="s">
        <v>17</v>
      </c>
      <c r="K221" s="6" t="s">
        <v>16</v>
      </c>
    </row>
    <row r="222" spans="1:11">
      <c r="A222" s="5" t="e">
        <f t="shared" si="22"/>
        <v>#NAME?</v>
      </c>
      <c r="B222" s="7" t="e">
        <f>SUMIFS(LCapitalPrêt3,LMoisPrêt3,A222)+SUMIFS(LCapitalPrêt1,LMoisPrêt1,'Prêt Récap'!A222)+SUMIFS(LCapitalPrêt2,LMoisPrêt2,'Prêt Récap'!A222)</f>
        <v>#NAME?</v>
      </c>
      <c r="C222" s="7" t="e">
        <f>SUMIFS(LIntérêtsprêt3,LMoisPrêt3,$A222)+SUMIFS(LIntérêtsPrêt1,LMoisPrêt1,'Prêt Récap'!$A222)+SUMIFS(LIntérêtsPrêt2,LMoisPrêt2,'Prêt Récap'!$A222)</f>
        <v>#NAME?</v>
      </c>
      <c r="D222" s="7" t="e">
        <f t="shared" si="18"/>
        <v>#NAME?</v>
      </c>
      <c r="E222" s="7" t="e">
        <f t="shared" si="19"/>
        <v>#NAME?</v>
      </c>
      <c r="F222" s="6" t="e">
        <f t="shared" si="20"/>
        <v>#NAME?</v>
      </c>
      <c r="G222" s="6" t="e">
        <f t="shared" si="21"/>
        <v>#NAME?</v>
      </c>
      <c r="H222" s="1" t="e">
        <f>IF(AND(MONTH(DATEVALUE([0]!MoisPrêt1&amp;"1"))=G222,[0]!AnneePrêt1=F222),[0]!MontantPrêt1,0)+IF(AND(MONTH(DATEVALUE([0]!MoisPrêt2&amp;"1"))=G222,[0]!AnneePrêt2=F222),[0]!MontantPrêt2,0)+IF(AND(MONTH(DATEVALUE(MoisPrêt3&amp;"1"))=G222,AnnéePrêt3=F222),MontantPrêt3,0)</f>
        <v>#NAME?</v>
      </c>
      <c r="I222" s="6" t="s">
        <v>25</v>
      </c>
      <c r="J222" s="6" t="s">
        <v>17</v>
      </c>
      <c r="K222" s="6" t="s">
        <v>16</v>
      </c>
    </row>
    <row r="223" spans="1:11">
      <c r="A223" s="5" t="e">
        <f t="shared" si="22"/>
        <v>#NAME?</v>
      </c>
      <c r="B223" s="7" t="e">
        <f>SUMIFS(LCapitalPrêt3,LMoisPrêt3,A223)+SUMIFS(LCapitalPrêt1,LMoisPrêt1,'Prêt Récap'!A223)+SUMIFS(LCapitalPrêt2,LMoisPrêt2,'Prêt Récap'!A223)</f>
        <v>#NAME?</v>
      </c>
      <c r="C223" s="7" t="e">
        <f>SUMIFS(LIntérêtsprêt3,LMoisPrêt3,$A223)+SUMIFS(LIntérêtsPrêt1,LMoisPrêt1,'Prêt Récap'!$A223)+SUMIFS(LIntérêtsPrêt2,LMoisPrêt2,'Prêt Récap'!$A223)</f>
        <v>#NAME?</v>
      </c>
      <c r="D223" s="7" t="e">
        <f t="shared" si="18"/>
        <v>#NAME?</v>
      </c>
      <c r="E223" s="7" t="e">
        <f t="shared" si="19"/>
        <v>#NAME?</v>
      </c>
      <c r="F223" s="6" t="e">
        <f t="shared" si="20"/>
        <v>#NAME?</v>
      </c>
      <c r="G223" s="6" t="e">
        <f t="shared" si="21"/>
        <v>#NAME?</v>
      </c>
      <c r="H223" s="1" t="e">
        <f>IF(AND(MONTH(DATEVALUE([0]!MoisPrêt1&amp;"1"))=G223,[0]!AnneePrêt1=F223),[0]!MontantPrêt1,0)+IF(AND(MONTH(DATEVALUE([0]!MoisPrêt2&amp;"1"))=G223,[0]!AnneePrêt2=F223),[0]!MontantPrêt2,0)+IF(AND(MONTH(DATEVALUE(MoisPrêt3&amp;"1"))=G223,AnnéePrêt3=F223),MontantPrêt3,0)</f>
        <v>#NAME?</v>
      </c>
      <c r="I223" s="6" t="s">
        <v>25</v>
      </c>
      <c r="J223" s="6" t="s">
        <v>17</v>
      </c>
      <c r="K223" s="6" t="s">
        <v>16</v>
      </c>
    </row>
    <row r="224" spans="1:11">
      <c r="A224" s="5" t="e">
        <f t="shared" si="22"/>
        <v>#NAME?</v>
      </c>
      <c r="B224" s="7" t="e">
        <f>SUMIFS(LCapitalPrêt3,LMoisPrêt3,A224)+SUMIFS(LCapitalPrêt1,LMoisPrêt1,'Prêt Récap'!A224)+SUMIFS(LCapitalPrêt2,LMoisPrêt2,'Prêt Récap'!A224)</f>
        <v>#NAME?</v>
      </c>
      <c r="C224" s="7" t="e">
        <f>SUMIFS(LIntérêtsprêt3,LMoisPrêt3,$A224)+SUMIFS(LIntérêtsPrêt1,LMoisPrêt1,'Prêt Récap'!$A224)+SUMIFS(LIntérêtsPrêt2,LMoisPrêt2,'Prêt Récap'!$A224)</f>
        <v>#NAME?</v>
      </c>
      <c r="D224" s="7" t="e">
        <f t="shared" si="18"/>
        <v>#NAME?</v>
      </c>
      <c r="E224" s="7" t="e">
        <f t="shared" si="19"/>
        <v>#NAME?</v>
      </c>
      <c r="F224" s="6" t="e">
        <f t="shared" si="20"/>
        <v>#NAME?</v>
      </c>
      <c r="G224" s="6" t="e">
        <f t="shared" si="21"/>
        <v>#NAME?</v>
      </c>
      <c r="H224" s="1" t="e">
        <f>IF(AND(MONTH(DATEVALUE([0]!MoisPrêt1&amp;"1"))=G224,[0]!AnneePrêt1=F224),[0]!MontantPrêt1,0)+IF(AND(MONTH(DATEVALUE([0]!MoisPrêt2&amp;"1"))=G224,[0]!AnneePrêt2=F224),[0]!MontantPrêt2,0)+IF(AND(MONTH(DATEVALUE(MoisPrêt3&amp;"1"))=G224,AnnéePrêt3=F224),MontantPrêt3,0)</f>
        <v>#NAME?</v>
      </c>
      <c r="I224" s="6" t="s">
        <v>25</v>
      </c>
      <c r="J224" s="6" t="s">
        <v>17</v>
      </c>
      <c r="K224" s="6" t="s">
        <v>16</v>
      </c>
    </row>
    <row r="225" spans="1:11">
      <c r="A225" s="5" t="e">
        <f t="shared" si="22"/>
        <v>#NAME?</v>
      </c>
      <c r="B225" s="7" t="e">
        <f>SUMIFS(LCapitalPrêt3,LMoisPrêt3,A225)+SUMIFS(LCapitalPrêt1,LMoisPrêt1,'Prêt Récap'!A225)+SUMIFS(LCapitalPrêt2,LMoisPrêt2,'Prêt Récap'!A225)</f>
        <v>#NAME?</v>
      </c>
      <c r="C225" s="7" t="e">
        <f>SUMIFS(LIntérêtsprêt3,LMoisPrêt3,$A225)+SUMIFS(LIntérêtsPrêt1,LMoisPrêt1,'Prêt Récap'!$A225)+SUMIFS(LIntérêtsPrêt2,LMoisPrêt2,'Prêt Récap'!$A225)</f>
        <v>#NAME?</v>
      </c>
      <c r="D225" s="7" t="e">
        <f t="shared" si="18"/>
        <v>#NAME?</v>
      </c>
      <c r="E225" s="7" t="e">
        <f t="shared" si="19"/>
        <v>#NAME?</v>
      </c>
      <c r="F225" s="6" t="e">
        <f t="shared" si="20"/>
        <v>#NAME?</v>
      </c>
      <c r="G225" s="6" t="e">
        <f t="shared" si="21"/>
        <v>#NAME?</v>
      </c>
      <c r="H225" s="1" t="e">
        <f>IF(AND(MONTH(DATEVALUE([0]!MoisPrêt1&amp;"1"))=G225,[0]!AnneePrêt1=F225),[0]!MontantPrêt1,0)+IF(AND(MONTH(DATEVALUE([0]!MoisPrêt2&amp;"1"))=G225,[0]!AnneePrêt2=F225),[0]!MontantPrêt2,0)+IF(AND(MONTH(DATEVALUE(MoisPrêt3&amp;"1"))=G225,AnnéePrêt3=F225),MontantPrêt3,0)</f>
        <v>#NAME?</v>
      </c>
      <c r="I225" s="6" t="s">
        <v>25</v>
      </c>
      <c r="J225" s="6" t="s">
        <v>17</v>
      </c>
      <c r="K225" s="6" t="s">
        <v>16</v>
      </c>
    </row>
    <row r="226" spans="1:11">
      <c r="A226" s="5" t="e">
        <f t="shared" si="22"/>
        <v>#NAME?</v>
      </c>
      <c r="B226" s="7" t="e">
        <f>SUMIFS(LCapitalPrêt3,LMoisPrêt3,A226)+SUMIFS(LCapitalPrêt1,LMoisPrêt1,'Prêt Récap'!A226)+SUMIFS(LCapitalPrêt2,LMoisPrêt2,'Prêt Récap'!A226)</f>
        <v>#NAME?</v>
      </c>
      <c r="C226" s="7" t="e">
        <f>SUMIFS(LIntérêtsprêt3,LMoisPrêt3,$A226)+SUMIFS(LIntérêtsPrêt1,LMoisPrêt1,'Prêt Récap'!$A226)+SUMIFS(LIntérêtsPrêt2,LMoisPrêt2,'Prêt Récap'!$A226)</f>
        <v>#NAME?</v>
      </c>
      <c r="D226" s="7" t="e">
        <f t="shared" si="18"/>
        <v>#NAME?</v>
      </c>
      <c r="E226" s="7" t="e">
        <f t="shared" si="19"/>
        <v>#NAME?</v>
      </c>
      <c r="F226" s="6" t="e">
        <f t="shared" si="20"/>
        <v>#NAME?</v>
      </c>
      <c r="G226" s="6" t="e">
        <f t="shared" si="21"/>
        <v>#NAME?</v>
      </c>
      <c r="H226" s="1" t="e">
        <f>IF(AND(MONTH(DATEVALUE([0]!MoisPrêt1&amp;"1"))=G226,[0]!AnneePrêt1=F226),[0]!MontantPrêt1,0)+IF(AND(MONTH(DATEVALUE([0]!MoisPrêt2&amp;"1"))=G226,[0]!AnneePrêt2=F226),[0]!MontantPrêt2,0)+IF(AND(MONTH(DATEVALUE(MoisPrêt3&amp;"1"))=G226,AnnéePrêt3=F226),MontantPrêt3,0)</f>
        <v>#NAME?</v>
      </c>
      <c r="I226" s="6" t="s">
        <v>25</v>
      </c>
      <c r="J226" s="6" t="s">
        <v>17</v>
      </c>
      <c r="K226" s="6" t="s">
        <v>16</v>
      </c>
    </row>
    <row r="227" spans="1:11">
      <c r="A227" s="5" t="e">
        <f t="shared" si="22"/>
        <v>#NAME?</v>
      </c>
      <c r="B227" s="7" t="e">
        <f>SUMIFS(LCapitalPrêt3,LMoisPrêt3,A227)+SUMIFS(LCapitalPrêt1,LMoisPrêt1,'Prêt Récap'!A227)+SUMIFS(LCapitalPrêt2,LMoisPrêt2,'Prêt Récap'!A227)</f>
        <v>#NAME?</v>
      </c>
      <c r="C227" s="7" t="e">
        <f>SUMIFS(LIntérêtsprêt3,LMoisPrêt3,$A227)+SUMIFS(LIntérêtsPrêt1,LMoisPrêt1,'Prêt Récap'!$A227)+SUMIFS(LIntérêtsPrêt2,LMoisPrêt2,'Prêt Récap'!$A227)</f>
        <v>#NAME?</v>
      </c>
      <c r="D227" s="7" t="e">
        <f t="shared" si="18"/>
        <v>#NAME?</v>
      </c>
      <c r="E227" s="7" t="e">
        <f t="shared" si="19"/>
        <v>#NAME?</v>
      </c>
      <c r="F227" s="6" t="e">
        <f t="shared" si="20"/>
        <v>#NAME?</v>
      </c>
      <c r="G227" s="6" t="e">
        <f t="shared" si="21"/>
        <v>#NAME?</v>
      </c>
      <c r="H227" s="1" t="e">
        <f>IF(AND(MONTH(DATEVALUE([0]!MoisPrêt1&amp;"1"))=G227,[0]!AnneePrêt1=F227),[0]!MontantPrêt1,0)+IF(AND(MONTH(DATEVALUE([0]!MoisPrêt2&amp;"1"))=G227,[0]!AnneePrêt2=F227),[0]!MontantPrêt2,0)+IF(AND(MONTH(DATEVALUE(MoisPrêt3&amp;"1"))=G227,AnnéePrêt3=F227),MontantPrêt3,0)</f>
        <v>#NAME?</v>
      </c>
      <c r="I227" s="6" t="s">
        <v>25</v>
      </c>
      <c r="J227" s="6" t="s">
        <v>17</v>
      </c>
      <c r="K227" s="6" t="s">
        <v>16</v>
      </c>
    </row>
    <row r="228" spans="1:11">
      <c r="A228" s="5" t="e">
        <f t="shared" si="22"/>
        <v>#NAME?</v>
      </c>
      <c r="B228" s="7" t="e">
        <f>SUMIFS(LCapitalPrêt3,LMoisPrêt3,A228)+SUMIFS(LCapitalPrêt1,LMoisPrêt1,'Prêt Récap'!A228)+SUMIFS(LCapitalPrêt2,LMoisPrêt2,'Prêt Récap'!A228)</f>
        <v>#NAME?</v>
      </c>
      <c r="C228" s="7" t="e">
        <f>SUMIFS(LIntérêtsprêt3,LMoisPrêt3,$A228)+SUMIFS(LIntérêtsPrêt1,LMoisPrêt1,'Prêt Récap'!$A228)+SUMIFS(LIntérêtsPrêt2,LMoisPrêt2,'Prêt Récap'!$A228)</f>
        <v>#NAME?</v>
      </c>
      <c r="D228" s="7" t="e">
        <f t="shared" si="18"/>
        <v>#NAME?</v>
      </c>
      <c r="E228" s="7" t="e">
        <f t="shared" si="19"/>
        <v>#NAME?</v>
      </c>
      <c r="F228" s="6" t="e">
        <f t="shared" si="20"/>
        <v>#NAME?</v>
      </c>
      <c r="G228" s="6" t="e">
        <f t="shared" si="21"/>
        <v>#NAME?</v>
      </c>
      <c r="H228" s="1" t="e">
        <f>IF(AND(MONTH(DATEVALUE([0]!MoisPrêt1&amp;"1"))=G228,[0]!AnneePrêt1=F228),[0]!MontantPrêt1,0)+IF(AND(MONTH(DATEVALUE([0]!MoisPrêt2&amp;"1"))=G228,[0]!AnneePrêt2=F228),[0]!MontantPrêt2,0)+IF(AND(MONTH(DATEVALUE(MoisPrêt3&amp;"1"))=G228,AnnéePrêt3=F228),MontantPrêt3,0)</f>
        <v>#NAME?</v>
      </c>
      <c r="I228" s="6" t="s">
        <v>25</v>
      </c>
      <c r="J228" s="6" t="s">
        <v>17</v>
      </c>
      <c r="K228" s="6" t="s">
        <v>16</v>
      </c>
    </row>
    <row r="229" spans="1:11">
      <c r="A229" s="5" t="e">
        <f t="shared" si="22"/>
        <v>#NAME?</v>
      </c>
      <c r="B229" s="7" t="e">
        <f>SUMIFS(LCapitalPrêt3,LMoisPrêt3,A229)+SUMIFS(LCapitalPrêt1,LMoisPrêt1,'Prêt Récap'!A229)+SUMIFS(LCapitalPrêt2,LMoisPrêt2,'Prêt Récap'!A229)</f>
        <v>#NAME?</v>
      </c>
      <c r="C229" s="7" t="e">
        <f>SUMIFS(LIntérêtsprêt3,LMoisPrêt3,$A229)+SUMIFS(LIntérêtsPrêt1,LMoisPrêt1,'Prêt Récap'!$A229)+SUMIFS(LIntérêtsPrêt2,LMoisPrêt2,'Prêt Récap'!$A229)</f>
        <v>#NAME?</v>
      </c>
      <c r="D229" s="7" t="e">
        <f t="shared" si="18"/>
        <v>#NAME?</v>
      </c>
      <c r="E229" s="7" t="e">
        <f t="shared" si="19"/>
        <v>#NAME?</v>
      </c>
      <c r="F229" s="6" t="e">
        <f t="shared" si="20"/>
        <v>#NAME?</v>
      </c>
      <c r="G229" s="6" t="e">
        <f t="shared" si="21"/>
        <v>#NAME?</v>
      </c>
      <c r="H229" s="1" t="e">
        <f>IF(AND(MONTH(DATEVALUE([0]!MoisPrêt1&amp;"1"))=G229,[0]!AnneePrêt1=F229),[0]!MontantPrêt1,0)+IF(AND(MONTH(DATEVALUE([0]!MoisPrêt2&amp;"1"))=G229,[0]!AnneePrêt2=F229),[0]!MontantPrêt2,0)+IF(AND(MONTH(DATEVALUE(MoisPrêt3&amp;"1"))=G229,AnnéePrêt3=F229),MontantPrêt3,0)</f>
        <v>#NAME?</v>
      </c>
      <c r="I229" s="6" t="s">
        <v>25</v>
      </c>
      <c r="J229" s="6" t="s">
        <v>17</v>
      </c>
      <c r="K229" s="6" t="s">
        <v>16</v>
      </c>
    </row>
    <row r="230" spans="1:11">
      <c r="A230" s="5" t="e">
        <f t="shared" si="22"/>
        <v>#NAME?</v>
      </c>
      <c r="B230" s="7" t="e">
        <f>SUMIFS(LCapitalPrêt3,LMoisPrêt3,A230)+SUMIFS(LCapitalPrêt1,LMoisPrêt1,'Prêt Récap'!A230)+SUMIFS(LCapitalPrêt2,LMoisPrêt2,'Prêt Récap'!A230)</f>
        <v>#NAME?</v>
      </c>
      <c r="C230" s="7" t="e">
        <f>SUMIFS(LIntérêtsprêt3,LMoisPrêt3,$A230)+SUMIFS(LIntérêtsPrêt1,LMoisPrêt1,'Prêt Récap'!$A230)+SUMIFS(LIntérêtsPrêt2,LMoisPrêt2,'Prêt Récap'!$A230)</f>
        <v>#NAME?</v>
      </c>
      <c r="D230" s="7" t="e">
        <f t="shared" si="18"/>
        <v>#NAME?</v>
      </c>
      <c r="E230" s="7" t="e">
        <f t="shared" si="19"/>
        <v>#NAME?</v>
      </c>
      <c r="F230" s="6" t="e">
        <f t="shared" si="20"/>
        <v>#NAME?</v>
      </c>
      <c r="G230" s="6" t="e">
        <f t="shared" si="21"/>
        <v>#NAME?</v>
      </c>
      <c r="H230" s="1" t="e">
        <f>IF(AND(MONTH(DATEVALUE([0]!MoisPrêt1&amp;"1"))=G230,[0]!AnneePrêt1=F230),[0]!MontantPrêt1,0)+IF(AND(MONTH(DATEVALUE([0]!MoisPrêt2&amp;"1"))=G230,[0]!AnneePrêt2=F230),[0]!MontantPrêt2,0)+IF(AND(MONTH(DATEVALUE(MoisPrêt3&amp;"1"))=G230,AnnéePrêt3=F230),MontantPrêt3,0)</f>
        <v>#NAME?</v>
      </c>
      <c r="I230" s="6" t="s">
        <v>25</v>
      </c>
      <c r="J230" s="6" t="s">
        <v>17</v>
      </c>
      <c r="K230" s="6" t="s">
        <v>16</v>
      </c>
    </row>
    <row r="231" spans="1:11">
      <c r="A231" s="5" t="e">
        <f t="shared" si="22"/>
        <v>#NAME?</v>
      </c>
      <c r="B231" s="7" t="e">
        <f>SUMIFS(LCapitalPrêt3,LMoisPrêt3,A231)+SUMIFS(LCapitalPrêt1,LMoisPrêt1,'Prêt Récap'!A231)+SUMIFS(LCapitalPrêt2,LMoisPrêt2,'Prêt Récap'!A231)</f>
        <v>#NAME?</v>
      </c>
      <c r="C231" s="7" t="e">
        <f>SUMIFS(LIntérêtsprêt3,LMoisPrêt3,$A231)+SUMIFS(LIntérêtsPrêt1,LMoisPrêt1,'Prêt Récap'!$A231)+SUMIFS(LIntérêtsPrêt2,LMoisPrêt2,'Prêt Récap'!$A231)</f>
        <v>#NAME?</v>
      </c>
      <c r="D231" s="7" t="e">
        <f t="shared" si="18"/>
        <v>#NAME?</v>
      </c>
      <c r="E231" s="7" t="e">
        <f t="shared" si="19"/>
        <v>#NAME?</v>
      </c>
      <c r="F231" s="6" t="e">
        <f t="shared" si="20"/>
        <v>#NAME?</v>
      </c>
      <c r="G231" s="6" t="e">
        <f t="shared" si="21"/>
        <v>#NAME?</v>
      </c>
      <c r="H231" s="1" t="e">
        <f>IF(AND(MONTH(DATEVALUE([0]!MoisPrêt1&amp;"1"))=G231,[0]!AnneePrêt1=F231),[0]!MontantPrêt1,0)+IF(AND(MONTH(DATEVALUE([0]!MoisPrêt2&amp;"1"))=G231,[0]!AnneePrêt2=F231),[0]!MontantPrêt2,0)+IF(AND(MONTH(DATEVALUE(MoisPrêt3&amp;"1"))=G231,AnnéePrêt3=F231),MontantPrêt3,0)</f>
        <v>#NAME?</v>
      </c>
      <c r="I231" s="6" t="s">
        <v>25</v>
      </c>
      <c r="J231" s="6" t="s">
        <v>17</v>
      </c>
      <c r="K231" s="6" t="s">
        <v>16</v>
      </c>
    </row>
    <row r="232" spans="1:11">
      <c r="A232" s="5" t="e">
        <f t="shared" si="22"/>
        <v>#NAME?</v>
      </c>
      <c r="B232" s="7" t="e">
        <f>SUMIFS(LCapitalPrêt3,LMoisPrêt3,A232)+SUMIFS(LCapitalPrêt1,LMoisPrêt1,'Prêt Récap'!A232)+SUMIFS(LCapitalPrêt2,LMoisPrêt2,'Prêt Récap'!A232)</f>
        <v>#NAME?</v>
      </c>
      <c r="C232" s="7" t="e">
        <f>SUMIFS(LIntérêtsprêt3,LMoisPrêt3,$A232)+SUMIFS(LIntérêtsPrêt1,LMoisPrêt1,'Prêt Récap'!$A232)+SUMIFS(LIntérêtsPrêt2,LMoisPrêt2,'Prêt Récap'!$A232)</f>
        <v>#NAME?</v>
      </c>
      <c r="D232" s="7" t="e">
        <f t="shared" si="18"/>
        <v>#NAME?</v>
      </c>
      <c r="E232" s="7" t="e">
        <f t="shared" si="19"/>
        <v>#NAME?</v>
      </c>
      <c r="F232" s="6" t="e">
        <f t="shared" si="20"/>
        <v>#NAME?</v>
      </c>
      <c r="G232" s="6" t="e">
        <f t="shared" si="21"/>
        <v>#NAME?</v>
      </c>
      <c r="H232" s="1" t="e">
        <f>IF(AND(MONTH(DATEVALUE([0]!MoisPrêt1&amp;"1"))=G232,[0]!AnneePrêt1=F232),[0]!MontantPrêt1,0)+IF(AND(MONTH(DATEVALUE([0]!MoisPrêt2&amp;"1"))=G232,[0]!AnneePrêt2=F232),[0]!MontantPrêt2,0)+IF(AND(MONTH(DATEVALUE(MoisPrêt3&amp;"1"))=G232,AnnéePrêt3=F232),MontantPrêt3,0)</f>
        <v>#NAME?</v>
      </c>
      <c r="I232" s="6" t="s">
        <v>25</v>
      </c>
      <c r="J232" s="6" t="s">
        <v>17</v>
      </c>
      <c r="K232" s="6" t="s">
        <v>16</v>
      </c>
    </row>
    <row r="233" spans="1:11">
      <c r="A233" s="5" t="e">
        <f t="shared" si="22"/>
        <v>#NAME?</v>
      </c>
      <c r="B233" s="7" t="e">
        <f>SUMIFS(LCapitalPrêt3,LMoisPrêt3,A233)+SUMIFS(LCapitalPrêt1,LMoisPrêt1,'Prêt Récap'!A233)+SUMIFS(LCapitalPrêt2,LMoisPrêt2,'Prêt Récap'!A233)</f>
        <v>#NAME?</v>
      </c>
      <c r="C233" s="7" t="e">
        <f>SUMIFS(LIntérêtsprêt3,LMoisPrêt3,$A233)+SUMIFS(LIntérêtsPrêt1,LMoisPrêt1,'Prêt Récap'!$A233)+SUMIFS(LIntérêtsPrêt2,LMoisPrêt2,'Prêt Récap'!$A233)</f>
        <v>#NAME?</v>
      </c>
      <c r="D233" s="7" t="e">
        <f t="shared" si="18"/>
        <v>#NAME?</v>
      </c>
      <c r="E233" s="7" t="e">
        <f t="shared" si="19"/>
        <v>#NAME?</v>
      </c>
      <c r="F233" s="6" t="e">
        <f t="shared" si="20"/>
        <v>#NAME?</v>
      </c>
      <c r="G233" s="6" t="e">
        <f t="shared" si="21"/>
        <v>#NAME?</v>
      </c>
      <c r="H233" s="1" t="e">
        <f>IF(AND(MONTH(DATEVALUE([0]!MoisPrêt1&amp;"1"))=G233,[0]!AnneePrêt1=F233),[0]!MontantPrêt1,0)+IF(AND(MONTH(DATEVALUE([0]!MoisPrêt2&amp;"1"))=G233,[0]!AnneePrêt2=F233),[0]!MontantPrêt2,0)+IF(AND(MONTH(DATEVALUE(MoisPrêt3&amp;"1"))=G233,AnnéePrêt3=F233),MontantPrêt3,0)</f>
        <v>#NAME?</v>
      </c>
      <c r="I233" s="6" t="s">
        <v>25</v>
      </c>
      <c r="J233" s="6" t="s">
        <v>17</v>
      </c>
      <c r="K233" s="6" t="s">
        <v>16</v>
      </c>
    </row>
    <row r="234" spans="1:11">
      <c r="A234" s="5" t="e">
        <f t="shared" si="22"/>
        <v>#NAME?</v>
      </c>
      <c r="B234" s="7" t="e">
        <f>SUMIFS(LCapitalPrêt3,LMoisPrêt3,A234)+SUMIFS(LCapitalPrêt1,LMoisPrêt1,'Prêt Récap'!A234)+SUMIFS(LCapitalPrêt2,LMoisPrêt2,'Prêt Récap'!A234)</f>
        <v>#NAME?</v>
      </c>
      <c r="C234" s="7" t="e">
        <f>SUMIFS(LIntérêtsprêt3,LMoisPrêt3,$A234)+SUMIFS(LIntérêtsPrêt1,LMoisPrêt1,'Prêt Récap'!$A234)+SUMIFS(LIntérêtsPrêt2,LMoisPrêt2,'Prêt Récap'!$A234)</f>
        <v>#NAME?</v>
      </c>
      <c r="D234" s="7" t="e">
        <f t="shared" si="18"/>
        <v>#NAME?</v>
      </c>
      <c r="E234" s="7" t="e">
        <f t="shared" si="19"/>
        <v>#NAME?</v>
      </c>
      <c r="F234" s="6" t="e">
        <f t="shared" si="20"/>
        <v>#NAME?</v>
      </c>
      <c r="G234" s="6" t="e">
        <f t="shared" si="21"/>
        <v>#NAME?</v>
      </c>
      <c r="H234" s="1" t="e">
        <f>IF(AND(MONTH(DATEVALUE([0]!MoisPrêt1&amp;"1"))=G234,[0]!AnneePrêt1=F234),[0]!MontantPrêt1,0)+IF(AND(MONTH(DATEVALUE([0]!MoisPrêt2&amp;"1"))=G234,[0]!AnneePrêt2=F234),[0]!MontantPrêt2,0)+IF(AND(MONTH(DATEVALUE(MoisPrêt3&amp;"1"))=G234,AnnéePrêt3=F234),MontantPrêt3,0)</f>
        <v>#NAME?</v>
      </c>
      <c r="I234" s="6" t="s">
        <v>25</v>
      </c>
      <c r="J234" s="6" t="s">
        <v>17</v>
      </c>
      <c r="K234" s="6" t="s">
        <v>16</v>
      </c>
    </row>
    <row r="235" spans="1:11">
      <c r="A235" s="5" t="e">
        <f t="shared" si="22"/>
        <v>#NAME?</v>
      </c>
      <c r="B235" s="7" t="e">
        <f>SUMIFS(LCapitalPrêt3,LMoisPrêt3,A235)+SUMIFS(LCapitalPrêt1,LMoisPrêt1,'Prêt Récap'!A235)+SUMIFS(LCapitalPrêt2,LMoisPrêt2,'Prêt Récap'!A235)</f>
        <v>#NAME?</v>
      </c>
      <c r="C235" s="7" t="e">
        <f>SUMIFS(LIntérêtsprêt3,LMoisPrêt3,$A235)+SUMIFS(LIntérêtsPrêt1,LMoisPrêt1,'Prêt Récap'!$A235)+SUMIFS(LIntérêtsPrêt2,LMoisPrêt2,'Prêt Récap'!$A235)</f>
        <v>#NAME?</v>
      </c>
      <c r="D235" s="7" t="e">
        <f t="shared" si="18"/>
        <v>#NAME?</v>
      </c>
      <c r="E235" s="7" t="e">
        <f t="shared" si="19"/>
        <v>#NAME?</v>
      </c>
      <c r="F235" s="6" t="e">
        <f t="shared" si="20"/>
        <v>#NAME?</v>
      </c>
      <c r="G235" s="6" t="e">
        <f t="shared" si="21"/>
        <v>#NAME?</v>
      </c>
      <c r="H235" s="1" t="e">
        <f>IF(AND(MONTH(DATEVALUE([0]!MoisPrêt1&amp;"1"))=G235,[0]!AnneePrêt1=F235),[0]!MontantPrêt1,0)+IF(AND(MONTH(DATEVALUE([0]!MoisPrêt2&amp;"1"))=G235,[0]!AnneePrêt2=F235),[0]!MontantPrêt2,0)+IF(AND(MONTH(DATEVALUE(MoisPrêt3&amp;"1"))=G235,AnnéePrêt3=F235),MontantPrêt3,0)</f>
        <v>#NAME?</v>
      </c>
      <c r="I235" s="6" t="s">
        <v>25</v>
      </c>
      <c r="J235" s="6" t="s">
        <v>17</v>
      </c>
      <c r="K235" s="6" t="s">
        <v>16</v>
      </c>
    </row>
    <row r="236" spans="1:11">
      <c r="A236" s="5" t="e">
        <f t="shared" si="22"/>
        <v>#NAME?</v>
      </c>
      <c r="B236" s="7" t="e">
        <f>SUMIFS(LCapitalPrêt3,LMoisPrêt3,A236)+SUMIFS(LCapitalPrêt1,LMoisPrêt1,'Prêt Récap'!A236)+SUMIFS(LCapitalPrêt2,LMoisPrêt2,'Prêt Récap'!A236)</f>
        <v>#NAME?</v>
      </c>
      <c r="C236" s="7" t="e">
        <f>SUMIFS(LIntérêtsprêt3,LMoisPrêt3,$A236)+SUMIFS(LIntérêtsPrêt1,LMoisPrêt1,'Prêt Récap'!$A236)+SUMIFS(LIntérêtsPrêt2,LMoisPrêt2,'Prêt Récap'!$A236)</f>
        <v>#NAME?</v>
      </c>
      <c r="D236" s="7" t="e">
        <f t="shared" si="18"/>
        <v>#NAME?</v>
      </c>
      <c r="E236" s="7" t="e">
        <f t="shared" si="19"/>
        <v>#NAME?</v>
      </c>
      <c r="F236" s="6" t="e">
        <f t="shared" si="20"/>
        <v>#NAME?</v>
      </c>
      <c r="G236" s="6" t="e">
        <f t="shared" si="21"/>
        <v>#NAME?</v>
      </c>
      <c r="H236" s="1" t="e">
        <f>IF(AND(MONTH(DATEVALUE([0]!MoisPrêt1&amp;"1"))=G236,[0]!AnneePrêt1=F236),[0]!MontantPrêt1,0)+IF(AND(MONTH(DATEVALUE([0]!MoisPrêt2&amp;"1"))=G236,[0]!AnneePrêt2=F236),[0]!MontantPrêt2,0)+IF(AND(MONTH(DATEVALUE(MoisPrêt3&amp;"1"))=G236,AnnéePrêt3=F236),MontantPrêt3,0)</f>
        <v>#NAME?</v>
      </c>
      <c r="I236" s="6" t="s">
        <v>25</v>
      </c>
      <c r="J236" s="6" t="s">
        <v>17</v>
      </c>
      <c r="K236" s="6" t="s">
        <v>16</v>
      </c>
    </row>
    <row r="237" spans="1:11">
      <c r="A237" s="5" t="e">
        <f t="shared" si="22"/>
        <v>#NAME?</v>
      </c>
      <c r="B237" s="7" t="e">
        <f>SUMIFS(LCapitalPrêt3,LMoisPrêt3,A237)+SUMIFS(LCapitalPrêt1,LMoisPrêt1,'Prêt Récap'!A237)+SUMIFS(LCapitalPrêt2,LMoisPrêt2,'Prêt Récap'!A237)</f>
        <v>#NAME?</v>
      </c>
      <c r="C237" s="7" t="e">
        <f>SUMIFS(LIntérêtsprêt3,LMoisPrêt3,$A237)+SUMIFS(LIntérêtsPrêt1,LMoisPrêt1,'Prêt Récap'!$A237)+SUMIFS(LIntérêtsPrêt2,LMoisPrêt2,'Prêt Récap'!$A237)</f>
        <v>#NAME?</v>
      </c>
      <c r="D237" s="7" t="e">
        <f t="shared" si="18"/>
        <v>#NAME?</v>
      </c>
      <c r="E237" s="7" t="e">
        <f t="shared" si="19"/>
        <v>#NAME?</v>
      </c>
      <c r="F237" s="6" t="e">
        <f t="shared" si="20"/>
        <v>#NAME?</v>
      </c>
      <c r="G237" s="6" t="e">
        <f t="shared" si="21"/>
        <v>#NAME?</v>
      </c>
      <c r="H237" s="1" t="e">
        <f>IF(AND(MONTH(DATEVALUE([0]!MoisPrêt1&amp;"1"))=G237,[0]!AnneePrêt1=F237),[0]!MontantPrêt1,0)+IF(AND(MONTH(DATEVALUE([0]!MoisPrêt2&amp;"1"))=G237,[0]!AnneePrêt2=F237),[0]!MontantPrêt2,0)+IF(AND(MONTH(DATEVALUE(MoisPrêt3&amp;"1"))=G237,AnnéePrêt3=F237),MontantPrêt3,0)</f>
        <v>#NAME?</v>
      </c>
      <c r="I237" s="6" t="s">
        <v>25</v>
      </c>
      <c r="J237" s="6" t="s">
        <v>17</v>
      </c>
      <c r="K237" s="6" t="s">
        <v>16</v>
      </c>
    </row>
    <row r="238" spans="1:11">
      <c r="A238" s="5" t="e">
        <f t="shared" si="22"/>
        <v>#NAME?</v>
      </c>
      <c r="B238" s="7" t="e">
        <f>SUMIFS(LCapitalPrêt3,LMoisPrêt3,A238)+SUMIFS(LCapitalPrêt1,LMoisPrêt1,'Prêt Récap'!A238)+SUMIFS(LCapitalPrêt2,LMoisPrêt2,'Prêt Récap'!A238)</f>
        <v>#NAME?</v>
      </c>
      <c r="C238" s="7" t="e">
        <f>SUMIFS(LIntérêtsprêt3,LMoisPrêt3,$A238)+SUMIFS(LIntérêtsPrêt1,LMoisPrêt1,'Prêt Récap'!$A238)+SUMIFS(LIntérêtsPrêt2,LMoisPrêt2,'Prêt Récap'!$A238)</f>
        <v>#NAME?</v>
      </c>
      <c r="D238" s="7" t="e">
        <f t="shared" si="18"/>
        <v>#NAME?</v>
      </c>
      <c r="E238" s="7" t="e">
        <f t="shared" si="19"/>
        <v>#NAME?</v>
      </c>
      <c r="F238" s="6" t="e">
        <f t="shared" si="20"/>
        <v>#NAME?</v>
      </c>
      <c r="G238" s="6" t="e">
        <f t="shared" si="21"/>
        <v>#NAME?</v>
      </c>
      <c r="H238" s="1" t="e">
        <f>IF(AND(MONTH(DATEVALUE([0]!MoisPrêt1&amp;"1"))=G238,[0]!AnneePrêt1=F238),[0]!MontantPrêt1,0)+IF(AND(MONTH(DATEVALUE([0]!MoisPrêt2&amp;"1"))=G238,[0]!AnneePrêt2=F238),[0]!MontantPrêt2,0)+IF(AND(MONTH(DATEVALUE(MoisPrêt3&amp;"1"))=G238,AnnéePrêt3=F238),MontantPrêt3,0)</f>
        <v>#NAME?</v>
      </c>
      <c r="I238" s="6" t="s">
        <v>25</v>
      </c>
      <c r="J238" s="6" t="s">
        <v>17</v>
      </c>
      <c r="K238" s="6" t="s">
        <v>16</v>
      </c>
    </row>
    <row r="239" spans="1:11">
      <c r="A239" s="5" t="e">
        <f t="shared" si="22"/>
        <v>#NAME?</v>
      </c>
      <c r="B239" s="7" t="e">
        <f>SUMIFS(LCapitalPrêt3,LMoisPrêt3,A239)+SUMIFS(LCapitalPrêt1,LMoisPrêt1,'Prêt Récap'!A239)+SUMIFS(LCapitalPrêt2,LMoisPrêt2,'Prêt Récap'!A239)</f>
        <v>#NAME?</v>
      </c>
      <c r="C239" s="7" t="e">
        <f>SUMIFS(LIntérêtsprêt3,LMoisPrêt3,$A239)+SUMIFS(LIntérêtsPrêt1,LMoisPrêt1,'Prêt Récap'!$A239)+SUMIFS(LIntérêtsPrêt2,LMoisPrêt2,'Prêt Récap'!$A239)</f>
        <v>#NAME?</v>
      </c>
      <c r="D239" s="7" t="e">
        <f t="shared" si="18"/>
        <v>#NAME?</v>
      </c>
      <c r="E239" s="7" t="e">
        <f t="shared" si="19"/>
        <v>#NAME?</v>
      </c>
      <c r="F239" s="6" t="e">
        <f t="shared" si="20"/>
        <v>#NAME?</v>
      </c>
      <c r="G239" s="6" t="e">
        <f t="shared" si="21"/>
        <v>#NAME?</v>
      </c>
      <c r="H239" s="1" t="e">
        <f>IF(AND(MONTH(DATEVALUE([0]!MoisPrêt1&amp;"1"))=G239,[0]!AnneePrêt1=F239),[0]!MontantPrêt1,0)+IF(AND(MONTH(DATEVALUE([0]!MoisPrêt2&amp;"1"))=G239,[0]!AnneePrêt2=F239),[0]!MontantPrêt2,0)+IF(AND(MONTH(DATEVALUE(MoisPrêt3&amp;"1"))=G239,AnnéePrêt3=F239),MontantPrêt3,0)</f>
        <v>#NAME?</v>
      </c>
      <c r="I239" s="6" t="s">
        <v>25</v>
      </c>
      <c r="J239" s="6" t="s">
        <v>17</v>
      </c>
      <c r="K239" s="6" t="s">
        <v>16</v>
      </c>
    </row>
    <row r="240" spans="1:11">
      <c r="A240" s="5" t="e">
        <f t="shared" si="22"/>
        <v>#NAME?</v>
      </c>
      <c r="B240" s="7" t="e">
        <f>SUMIFS(LCapitalPrêt3,LMoisPrêt3,A240)+SUMIFS(LCapitalPrêt1,LMoisPrêt1,'Prêt Récap'!A240)+SUMIFS(LCapitalPrêt2,LMoisPrêt2,'Prêt Récap'!A240)</f>
        <v>#NAME?</v>
      </c>
      <c r="C240" s="7" t="e">
        <f>SUMIFS(LIntérêtsprêt3,LMoisPrêt3,$A240)+SUMIFS(LIntérêtsPrêt1,LMoisPrêt1,'Prêt Récap'!$A240)+SUMIFS(LIntérêtsPrêt2,LMoisPrêt2,'Prêt Récap'!$A240)</f>
        <v>#NAME?</v>
      </c>
      <c r="D240" s="7" t="e">
        <f t="shared" si="18"/>
        <v>#NAME?</v>
      </c>
      <c r="E240" s="7" t="e">
        <f t="shared" si="19"/>
        <v>#NAME?</v>
      </c>
      <c r="F240" s="6" t="e">
        <f t="shared" si="20"/>
        <v>#NAME?</v>
      </c>
      <c r="G240" s="6" t="e">
        <f t="shared" si="21"/>
        <v>#NAME?</v>
      </c>
      <c r="H240" s="1" t="e">
        <f>IF(AND(MONTH(DATEVALUE([0]!MoisPrêt1&amp;"1"))=G240,[0]!AnneePrêt1=F240),[0]!MontantPrêt1,0)+IF(AND(MONTH(DATEVALUE([0]!MoisPrêt2&amp;"1"))=G240,[0]!AnneePrêt2=F240),[0]!MontantPrêt2,0)+IF(AND(MONTH(DATEVALUE(MoisPrêt3&amp;"1"))=G240,AnnéePrêt3=F240),MontantPrêt3,0)</f>
        <v>#NAME?</v>
      </c>
      <c r="I240" s="6" t="s">
        <v>25</v>
      </c>
      <c r="J240" s="6" t="s">
        <v>17</v>
      </c>
      <c r="K240" s="6" t="s">
        <v>16</v>
      </c>
    </row>
    <row r="241" spans="1:11">
      <c r="A241" s="5" t="e">
        <f t="shared" si="22"/>
        <v>#NAME?</v>
      </c>
      <c r="B241" s="7" t="e">
        <f>SUMIFS(LCapitalPrêt3,LMoisPrêt3,A241)+SUMIFS(LCapitalPrêt1,LMoisPrêt1,'Prêt Récap'!A241)+SUMIFS(LCapitalPrêt2,LMoisPrêt2,'Prêt Récap'!A241)</f>
        <v>#NAME?</v>
      </c>
      <c r="C241" s="7" t="e">
        <f>SUMIFS(LIntérêtsprêt3,LMoisPrêt3,$A241)+SUMIFS(LIntérêtsPrêt1,LMoisPrêt1,'Prêt Récap'!$A241)+SUMIFS(LIntérêtsPrêt2,LMoisPrêt2,'Prêt Récap'!$A241)</f>
        <v>#NAME?</v>
      </c>
      <c r="D241" s="7" t="e">
        <f t="shared" si="18"/>
        <v>#NAME?</v>
      </c>
      <c r="E241" s="7" t="e">
        <f t="shared" si="19"/>
        <v>#NAME?</v>
      </c>
      <c r="F241" s="6" t="e">
        <f t="shared" si="20"/>
        <v>#NAME?</v>
      </c>
      <c r="G241" s="6" t="e">
        <f t="shared" si="21"/>
        <v>#NAME?</v>
      </c>
      <c r="H241" s="1" t="e">
        <f>IF(AND(MONTH(DATEVALUE([0]!MoisPrêt1&amp;"1"))=G241,[0]!AnneePrêt1=F241),[0]!MontantPrêt1,0)+IF(AND(MONTH(DATEVALUE([0]!MoisPrêt2&amp;"1"))=G241,[0]!AnneePrêt2=F241),[0]!MontantPrêt2,0)+IF(AND(MONTH(DATEVALUE(MoisPrêt3&amp;"1"))=G241,AnnéePrêt3=F241),MontantPrêt3,0)</f>
        <v>#NAME?</v>
      </c>
      <c r="I241" s="6" t="s">
        <v>25</v>
      </c>
      <c r="J241" s="6" t="s">
        <v>17</v>
      </c>
      <c r="K241" s="6" t="s">
        <v>16</v>
      </c>
    </row>
    <row r="242" spans="1:11">
      <c r="A242" s="5" t="e">
        <f t="shared" si="22"/>
        <v>#NAME?</v>
      </c>
      <c r="B242" s="7" t="e">
        <f>SUMIFS(LCapitalPrêt3,LMoisPrêt3,A242)+SUMIFS(LCapitalPrêt1,LMoisPrêt1,'Prêt Récap'!A242)+SUMIFS(LCapitalPrêt2,LMoisPrêt2,'Prêt Récap'!A242)</f>
        <v>#NAME?</v>
      </c>
      <c r="C242" s="7" t="e">
        <f>SUMIFS(LIntérêtsprêt3,LMoisPrêt3,$A242)+SUMIFS(LIntérêtsPrêt1,LMoisPrêt1,'Prêt Récap'!$A242)+SUMIFS(LIntérêtsPrêt2,LMoisPrêt2,'Prêt Récap'!$A242)</f>
        <v>#NAME?</v>
      </c>
      <c r="D242" s="7" t="e">
        <f t="shared" si="18"/>
        <v>#NAME?</v>
      </c>
      <c r="E242" s="7" t="e">
        <f t="shared" si="19"/>
        <v>#NAME?</v>
      </c>
      <c r="F242" s="6" t="e">
        <f t="shared" si="20"/>
        <v>#NAME?</v>
      </c>
      <c r="G242" s="6" t="e">
        <f t="shared" si="21"/>
        <v>#NAME?</v>
      </c>
      <c r="H242" s="1" t="e">
        <f>IF(AND(MONTH(DATEVALUE([0]!MoisPrêt1&amp;"1"))=G242,[0]!AnneePrêt1=F242),[0]!MontantPrêt1,0)+IF(AND(MONTH(DATEVALUE([0]!MoisPrêt2&amp;"1"))=G242,[0]!AnneePrêt2=F242),[0]!MontantPrêt2,0)+IF(AND(MONTH(DATEVALUE(MoisPrêt3&amp;"1"))=G242,AnnéePrêt3=F242),MontantPrêt3,0)</f>
        <v>#NAME?</v>
      </c>
      <c r="I242" s="6" t="s">
        <v>25</v>
      </c>
      <c r="J242" s="6" t="s">
        <v>17</v>
      </c>
      <c r="K242" s="6" t="s">
        <v>16</v>
      </c>
    </row>
    <row r="243" spans="1:11">
      <c r="A243" s="5" t="e">
        <f t="shared" si="22"/>
        <v>#NAME?</v>
      </c>
      <c r="B243" s="7" t="e">
        <f>SUMIFS(LCapitalPrêt3,LMoisPrêt3,A243)+SUMIFS(LCapitalPrêt1,LMoisPrêt1,'Prêt Récap'!A243)+SUMIFS(LCapitalPrêt2,LMoisPrêt2,'Prêt Récap'!A243)</f>
        <v>#NAME?</v>
      </c>
      <c r="C243" s="7" t="e">
        <f>SUMIFS(LIntérêtsprêt3,LMoisPrêt3,$A243)+SUMIFS(LIntérêtsPrêt1,LMoisPrêt1,'Prêt Récap'!$A243)+SUMIFS(LIntérêtsPrêt2,LMoisPrêt2,'Prêt Récap'!$A243)</f>
        <v>#NAME?</v>
      </c>
      <c r="D243" s="7" t="e">
        <f t="shared" si="18"/>
        <v>#NAME?</v>
      </c>
      <c r="E243" s="7" t="e">
        <f t="shared" si="19"/>
        <v>#NAME?</v>
      </c>
      <c r="F243" s="6" t="e">
        <f t="shared" si="20"/>
        <v>#NAME?</v>
      </c>
      <c r="G243" s="6" t="e">
        <f t="shared" si="21"/>
        <v>#NAME?</v>
      </c>
      <c r="H243" s="1" t="e">
        <f>IF(AND(MONTH(DATEVALUE([0]!MoisPrêt1&amp;"1"))=G243,[0]!AnneePrêt1=F243),[0]!MontantPrêt1,0)+IF(AND(MONTH(DATEVALUE([0]!MoisPrêt2&amp;"1"))=G243,[0]!AnneePrêt2=F243),[0]!MontantPrêt2,0)+IF(AND(MONTH(DATEVALUE(MoisPrêt3&amp;"1"))=G243,AnnéePrêt3=F243),MontantPrêt3,0)</f>
        <v>#NAME?</v>
      </c>
      <c r="I243" s="6" t="s">
        <v>25</v>
      </c>
      <c r="J243" s="6" t="s">
        <v>17</v>
      </c>
      <c r="K243" s="6" t="s">
        <v>16</v>
      </c>
    </row>
    <row r="244" spans="1:11">
      <c r="A244" s="5" t="e">
        <f t="shared" si="22"/>
        <v>#NAME?</v>
      </c>
      <c r="B244" s="7" t="e">
        <f>SUMIFS(LCapitalPrêt3,LMoisPrêt3,A244)+SUMIFS(LCapitalPrêt1,LMoisPrêt1,'Prêt Récap'!A244)+SUMIFS(LCapitalPrêt2,LMoisPrêt2,'Prêt Récap'!A244)</f>
        <v>#NAME?</v>
      </c>
      <c r="C244" s="7" t="e">
        <f>SUMIFS(LIntérêtsprêt3,LMoisPrêt3,$A244)+SUMIFS(LIntérêtsPrêt1,LMoisPrêt1,'Prêt Récap'!$A244)+SUMIFS(LIntérêtsPrêt2,LMoisPrêt2,'Prêt Récap'!$A244)</f>
        <v>#NAME?</v>
      </c>
      <c r="D244" s="7" t="e">
        <f t="shared" si="18"/>
        <v>#NAME?</v>
      </c>
      <c r="E244" s="7" t="e">
        <f t="shared" si="19"/>
        <v>#NAME?</v>
      </c>
      <c r="F244" s="6" t="e">
        <f t="shared" si="20"/>
        <v>#NAME?</v>
      </c>
      <c r="G244" s="6" t="e">
        <f t="shared" si="21"/>
        <v>#NAME?</v>
      </c>
      <c r="H244" s="1" t="e">
        <f>IF(AND(MONTH(DATEVALUE([0]!MoisPrêt1&amp;"1"))=G244,[0]!AnneePrêt1=F244),[0]!MontantPrêt1,0)+IF(AND(MONTH(DATEVALUE([0]!MoisPrêt2&amp;"1"))=G244,[0]!AnneePrêt2=F244),[0]!MontantPrêt2,0)+IF(AND(MONTH(DATEVALUE(MoisPrêt3&amp;"1"))=G244,AnnéePrêt3=F244),MontantPrêt3,0)</f>
        <v>#NAME?</v>
      </c>
      <c r="I244" s="6" t="s">
        <v>25</v>
      </c>
      <c r="J244" s="6" t="s">
        <v>17</v>
      </c>
      <c r="K244" s="6" t="s">
        <v>16</v>
      </c>
    </row>
    <row r="245" spans="1:11">
      <c r="A245" s="5" t="e">
        <f t="shared" si="22"/>
        <v>#NAME?</v>
      </c>
      <c r="B245" s="7" t="e">
        <f>SUMIFS(LCapitalPrêt3,LMoisPrêt3,A245)+SUMIFS(LCapitalPrêt1,LMoisPrêt1,'Prêt Récap'!A245)+SUMIFS(LCapitalPrêt2,LMoisPrêt2,'Prêt Récap'!A245)</f>
        <v>#NAME?</v>
      </c>
      <c r="C245" s="7" t="e">
        <f>SUMIFS(LIntérêtsprêt3,LMoisPrêt3,$A245)+SUMIFS(LIntérêtsPrêt1,LMoisPrêt1,'Prêt Récap'!$A245)+SUMIFS(LIntérêtsPrêt2,LMoisPrêt2,'Prêt Récap'!$A245)</f>
        <v>#NAME?</v>
      </c>
      <c r="D245" s="7" t="e">
        <f t="shared" si="18"/>
        <v>#NAME?</v>
      </c>
      <c r="E245" s="7" t="e">
        <f t="shared" si="19"/>
        <v>#NAME?</v>
      </c>
      <c r="F245" s="6" t="e">
        <f t="shared" si="20"/>
        <v>#NAME?</v>
      </c>
      <c r="G245" s="6" t="e">
        <f t="shared" si="21"/>
        <v>#NAME?</v>
      </c>
      <c r="H245" s="1" t="e">
        <f>IF(AND(MONTH(DATEVALUE([0]!MoisPrêt1&amp;"1"))=G245,[0]!AnneePrêt1=F245),[0]!MontantPrêt1,0)+IF(AND(MONTH(DATEVALUE([0]!MoisPrêt2&amp;"1"))=G245,[0]!AnneePrêt2=F245),[0]!MontantPrêt2,0)+IF(AND(MONTH(DATEVALUE(MoisPrêt3&amp;"1"))=G245,AnnéePrêt3=F245),MontantPrêt3,0)</f>
        <v>#NAME?</v>
      </c>
      <c r="I245" s="6" t="s">
        <v>25</v>
      </c>
      <c r="J245" s="6" t="s">
        <v>17</v>
      </c>
      <c r="K245" s="6" t="s">
        <v>16</v>
      </c>
    </row>
    <row r="246" spans="1:11">
      <c r="A246" s="5" t="e">
        <f t="shared" si="22"/>
        <v>#NAME?</v>
      </c>
      <c r="B246" s="7" t="e">
        <f>SUMIFS(LCapitalPrêt3,LMoisPrêt3,A246)+SUMIFS(LCapitalPrêt1,LMoisPrêt1,'Prêt Récap'!A246)+SUMIFS(LCapitalPrêt2,LMoisPrêt2,'Prêt Récap'!A246)</f>
        <v>#NAME?</v>
      </c>
      <c r="C246" s="7" t="e">
        <f>SUMIFS(LIntérêtsprêt3,LMoisPrêt3,$A246)+SUMIFS(LIntérêtsPrêt1,LMoisPrêt1,'Prêt Récap'!$A246)+SUMIFS(LIntérêtsPrêt2,LMoisPrêt2,'Prêt Récap'!$A246)</f>
        <v>#NAME?</v>
      </c>
      <c r="D246" s="7" t="e">
        <f t="shared" si="18"/>
        <v>#NAME?</v>
      </c>
      <c r="E246" s="7" t="e">
        <f t="shared" si="19"/>
        <v>#NAME?</v>
      </c>
      <c r="F246" s="6" t="e">
        <f t="shared" si="20"/>
        <v>#NAME?</v>
      </c>
      <c r="G246" s="6" t="e">
        <f t="shared" si="21"/>
        <v>#NAME?</v>
      </c>
      <c r="H246" s="1" t="e">
        <f>IF(AND(MONTH(DATEVALUE([0]!MoisPrêt1&amp;"1"))=G246,[0]!AnneePrêt1=F246),[0]!MontantPrêt1,0)+IF(AND(MONTH(DATEVALUE([0]!MoisPrêt2&amp;"1"))=G246,[0]!AnneePrêt2=F246),[0]!MontantPrêt2,0)+IF(AND(MONTH(DATEVALUE(MoisPrêt3&amp;"1"))=G246,AnnéePrêt3=F246),MontantPrêt3,0)</f>
        <v>#NAME?</v>
      </c>
      <c r="I246" s="6" t="s">
        <v>25</v>
      </c>
      <c r="J246" s="6" t="s">
        <v>17</v>
      </c>
      <c r="K246" s="6" t="s">
        <v>16</v>
      </c>
    </row>
    <row r="247" spans="1:11">
      <c r="A247" s="5" t="e">
        <f t="shared" si="22"/>
        <v>#NAME?</v>
      </c>
      <c r="B247" s="7" t="e">
        <f>SUMIFS(LCapitalPrêt3,LMoisPrêt3,A247)+SUMIFS(LCapitalPrêt1,LMoisPrêt1,'Prêt Récap'!A247)+SUMIFS(LCapitalPrêt2,LMoisPrêt2,'Prêt Récap'!A247)</f>
        <v>#NAME?</v>
      </c>
      <c r="C247" s="7" t="e">
        <f>SUMIFS(LIntérêtsprêt3,LMoisPrêt3,$A247)+SUMIFS(LIntérêtsPrêt1,LMoisPrêt1,'Prêt Récap'!$A247)+SUMIFS(LIntérêtsPrêt2,LMoisPrêt2,'Prêt Récap'!$A247)</f>
        <v>#NAME?</v>
      </c>
      <c r="D247" s="7" t="e">
        <f t="shared" si="18"/>
        <v>#NAME?</v>
      </c>
      <c r="E247" s="7" t="e">
        <f t="shared" si="19"/>
        <v>#NAME?</v>
      </c>
      <c r="F247" s="6" t="e">
        <f t="shared" si="20"/>
        <v>#NAME?</v>
      </c>
      <c r="G247" s="6" t="e">
        <f t="shared" si="21"/>
        <v>#NAME?</v>
      </c>
      <c r="H247" s="1" t="e">
        <f>IF(AND(MONTH(DATEVALUE([0]!MoisPrêt1&amp;"1"))=G247,[0]!AnneePrêt1=F247),[0]!MontantPrêt1,0)+IF(AND(MONTH(DATEVALUE([0]!MoisPrêt2&amp;"1"))=G247,[0]!AnneePrêt2=F247),[0]!MontantPrêt2,0)+IF(AND(MONTH(DATEVALUE(MoisPrêt3&amp;"1"))=G247,AnnéePrêt3=F247),MontantPrêt3,0)</f>
        <v>#NAME?</v>
      </c>
      <c r="I247" s="6" t="s">
        <v>25</v>
      </c>
      <c r="J247" s="6" t="s">
        <v>17</v>
      </c>
      <c r="K247" s="6" t="s">
        <v>16</v>
      </c>
    </row>
    <row r="248" spans="1:11">
      <c r="A248" s="5" t="e">
        <f t="shared" si="22"/>
        <v>#NAME?</v>
      </c>
      <c r="B248" s="7" t="e">
        <f>SUMIFS(LCapitalPrêt3,LMoisPrêt3,A248)+SUMIFS(LCapitalPrêt1,LMoisPrêt1,'Prêt Récap'!A248)+SUMIFS(LCapitalPrêt2,LMoisPrêt2,'Prêt Récap'!A248)</f>
        <v>#NAME?</v>
      </c>
      <c r="C248" s="7" t="e">
        <f>SUMIFS(LIntérêtsprêt3,LMoisPrêt3,$A248)+SUMIFS(LIntérêtsPrêt1,LMoisPrêt1,'Prêt Récap'!$A248)+SUMIFS(LIntérêtsPrêt2,LMoisPrêt2,'Prêt Récap'!$A248)</f>
        <v>#NAME?</v>
      </c>
      <c r="D248" s="7" t="e">
        <f t="shared" si="18"/>
        <v>#NAME?</v>
      </c>
      <c r="E248" s="7" t="e">
        <f t="shared" si="19"/>
        <v>#NAME?</v>
      </c>
      <c r="F248" s="6" t="e">
        <f t="shared" si="20"/>
        <v>#NAME?</v>
      </c>
      <c r="G248" s="6" t="e">
        <f t="shared" si="21"/>
        <v>#NAME?</v>
      </c>
      <c r="H248" s="1" t="e">
        <f>IF(AND(MONTH(DATEVALUE([0]!MoisPrêt1&amp;"1"))=G248,[0]!AnneePrêt1=F248),[0]!MontantPrêt1,0)+IF(AND(MONTH(DATEVALUE([0]!MoisPrêt2&amp;"1"))=G248,[0]!AnneePrêt2=F248),[0]!MontantPrêt2,0)+IF(AND(MONTH(DATEVALUE(MoisPrêt3&amp;"1"))=G248,AnnéePrêt3=F248),MontantPrêt3,0)</f>
        <v>#NAME?</v>
      </c>
      <c r="I248" s="6" t="s">
        <v>25</v>
      </c>
      <c r="J248" s="6" t="s">
        <v>17</v>
      </c>
      <c r="K248" s="6" t="s">
        <v>16</v>
      </c>
    </row>
    <row r="249" spans="1:11">
      <c r="A249" s="5" t="e">
        <f t="shared" si="22"/>
        <v>#NAME?</v>
      </c>
      <c r="B249" s="7" t="e">
        <f>SUMIFS(LCapitalPrêt3,LMoisPrêt3,A249)+SUMIFS(LCapitalPrêt1,LMoisPrêt1,'Prêt Récap'!A249)+SUMIFS(LCapitalPrêt2,LMoisPrêt2,'Prêt Récap'!A249)</f>
        <v>#NAME?</v>
      </c>
      <c r="C249" s="7" t="e">
        <f>SUMIFS(LIntérêtsprêt3,LMoisPrêt3,$A249)+SUMIFS(LIntérêtsPrêt1,LMoisPrêt1,'Prêt Récap'!$A249)+SUMIFS(LIntérêtsPrêt2,LMoisPrêt2,'Prêt Récap'!$A249)</f>
        <v>#NAME?</v>
      </c>
      <c r="D249" s="7" t="e">
        <f t="shared" si="18"/>
        <v>#NAME?</v>
      </c>
      <c r="E249" s="7" t="e">
        <f t="shared" si="19"/>
        <v>#NAME?</v>
      </c>
      <c r="F249" s="6" t="e">
        <f t="shared" si="20"/>
        <v>#NAME?</v>
      </c>
      <c r="G249" s="6" t="e">
        <f t="shared" si="21"/>
        <v>#NAME?</v>
      </c>
      <c r="H249" s="1" t="e">
        <f>IF(AND(MONTH(DATEVALUE([0]!MoisPrêt1&amp;"1"))=G249,[0]!AnneePrêt1=F249),[0]!MontantPrêt1,0)+IF(AND(MONTH(DATEVALUE([0]!MoisPrêt2&amp;"1"))=G249,[0]!AnneePrêt2=F249),[0]!MontantPrêt2,0)+IF(AND(MONTH(DATEVALUE(MoisPrêt3&amp;"1"))=G249,AnnéePrêt3=F249),MontantPrêt3,0)</f>
        <v>#NAME?</v>
      </c>
      <c r="I249" s="6" t="s">
        <v>25</v>
      </c>
      <c r="J249" s="6" t="s">
        <v>17</v>
      </c>
      <c r="K249" s="6" t="s">
        <v>16</v>
      </c>
    </row>
    <row r="250" spans="1:11">
      <c r="A250" s="5" t="e">
        <f t="shared" si="22"/>
        <v>#NAME?</v>
      </c>
      <c r="B250" s="7" t="e">
        <f>SUMIFS(LCapitalPrêt3,LMoisPrêt3,A250)+SUMIFS(LCapitalPrêt1,LMoisPrêt1,'Prêt Récap'!A250)+SUMIFS(LCapitalPrêt2,LMoisPrêt2,'Prêt Récap'!A250)</f>
        <v>#NAME?</v>
      </c>
      <c r="C250" s="7" t="e">
        <f>SUMIFS(LIntérêtsprêt3,LMoisPrêt3,$A250)+SUMIFS(LIntérêtsPrêt1,LMoisPrêt1,'Prêt Récap'!$A250)+SUMIFS(LIntérêtsPrêt2,LMoisPrêt2,'Prêt Récap'!$A250)</f>
        <v>#NAME?</v>
      </c>
      <c r="D250" s="7" t="e">
        <f t="shared" si="18"/>
        <v>#NAME?</v>
      </c>
      <c r="E250" s="7" t="e">
        <f t="shared" si="19"/>
        <v>#NAME?</v>
      </c>
      <c r="F250" s="6" t="e">
        <f t="shared" si="20"/>
        <v>#NAME?</v>
      </c>
      <c r="G250" s="6" t="e">
        <f t="shared" si="21"/>
        <v>#NAME?</v>
      </c>
      <c r="H250" s="1" t="e">
        <f>IF(AND(MONTH(DATEVALUE([0]!MoisPrêt1&amp;"1"))=G250,[0]!AnneePrêt1=F250),[0]!MontantPrêt1,0)+IF(AND(MONTH(DATEVALUE([0]!MoisPrêt2&amp;"1"))=G250,[0]!AnneePrêt2=F250),[0]!MontantPrêt2,0)+IF(AND(MONTH(DATEVALUE(MoisPrêt3&amp;"1"))=G250,AnnéePrêt3=F250),MontantPrêt3,0)</f>
        <v>#NAME?</v>
      </c>
      <c r="I250" s="6" t="s">
        <v>25</v>
      </c>
      <c r="J250" s="6" t="s">
        <v>17</v>
      </c>
      <c r="K250" s="6" t="s">
        <v>16</v>
      </c>
    </row>
    <row r="251" spans="1:11">
      <c r="A251" s="5" t="e">
        <f t="shared" si="22"/>
        <v>#NAME?</v>
      </c>
      <c r="B251" s="7" t="e">
        <f>SUMIFS(LCapitalPrêt3,LMoisPrêt3,A251)+SUMIFS(LCapitalPrêt1,LMoisPrêt1,'Prêt Récap'!A251)+SUMIFS(LCapitalPrêt2,LMoisPrêt2,'Prêt Récap'!A251)</f>
        <v>#NAME?</v>
      </c>
      <c r="C251" s="7" t="e">
        <f>SUMIFS(LIntérêtsprêt3,LMoisPrêt3,$A251)+SUMIFS(LIntérêtsPrêt1,LMoisPrêt1,'Prêt Récap'!$A251)+SUMIFS(LIntérêtsPrêt2,LMoisPrêt2,'Prêt Récap'!$A251)</f>
        <v>#NAME?</v>
      </c>
      <c r="D251" s="7" t="e">
        <f t="shared" si="18"/>
        <v>#NAME?</v>
      </c>
      <c r="E251" s="7" t="e">
        <f t="shared" si="19"/>
        <v>#NAME?</v>
      </c>
      <c r="F251" s="6" t="e">
        <f t="shared" si="20"/>
        <v>#NAME?</v>
      </c>
      <c r="G251" s="6" t="e">
        <f t="shared" si="21"/>
        <v>#NAME?</v>
      </c>
      <c r="H251" s="1" t="e">
        <f>IF(AND(MONTH(DATEVALUE([0]!MoisPrêt1&amp;"1"))=G251,[0]!AnneePrêt1=F251),[0]!MontantPrêt1,0)+IF(AND(MONTH(DATEVALUE([0]!MoisPrêt2&amp;"1"))=G251,[0]!AnneePrêt2=F251),[0]!MontantPrêt2,0)+IF(AND(MONTH(DATEVALUE(MoisPrêt3&amp;"1"))=G251,AnnéePrêt3=F251),MontantPrêt3,0)</f>
        <v>#NAME?</v>
      </c>
      <c r="I251" s="6" t="s">
        <v>25</v>
      </c>
      <c r="J251" s="6" t="s">
        <v>17</v>
      </c>
      <c r="K251" s="6" t="s">
        <v>16</v>
      </c>
    </row>
    <row r="252" spans="1:11">
      <c r="A252" s="5" t="e">
        <f t="shared" si="22"/>
        <v>#NAME?</v>
      </c>
      <c r="B252" s="7" t="e">
        <f>SUMIFS(LCapitalPrêt3,LMoisPrêt3,A252)+SUMIFS(LCapitalPrêt1,LMoisPrêt1,'Prêt Récap'!A252)+SUMIFS(LCapitalPrêt2,LMoisPrêt2,'Prêt Récap'!A252)</f>
        <v>#NAME?</v>
      </c>
      <c r="C252" s="7" t="e">
        <f>SUMIFS(LIntérêtsprêt3,LMoisPrêt3,$A252)+SUMIFS(LIntérêtsPrêt1,LMoisPrêt1,'Prêt Récap'!$A252)+SUMIFS(LIntérêtsPrêt2,LMoisPrêt2,'Prêt Récap'!$A252)</f>
        <v>#NAME?</v>
      </c>
      <c r="D252" s="7" t="e">
        <f t="shared" si="18"/>
        <v>#NAME?</v>
      </c>
      <c r="E252" s="7" t="e">
        <f t="shared" si="19"/>
        <v>#NAME?</v>
      </c>
      <c r="F252" s="6" t="e">
        <f t="shared" si="20"/>
        <v>#NAME?</v>
      </c>
      <c r="G252" s="6" t="e">
        <f t="shared" si="21"/>
        <v>#NAME?</v>
      </c>
      <c r="H252" s="1" t="e">
        <f>IF(AND(MONTH(DATEVALUE([0]!MoisPrêt1&amp;"1"))=G252,[0]!AnneePrêt1=F252),[0]!MontantPrêt1,0)+IF(AND(MONTH(DATEVALUE([0]!MoisPrêt2&amp;"1"))=G252,[0]!AnneePrêt2=F252),[0]!MontantPrêt2,0)+IF(AND(MONTH(DATEVALUE(MoisPrêt3&amp;"1"))=G252,AnnéePrêt3=F252),MontantPrêt3,0)</f>
        <v>#NAME?</v>
      </c>
      <c r="I252" s="6" t="s">
        <v>25</v>
      </c>
      <c r="J252" s="6" t="s">
        <v>17</v>
      </c>
      <c r="K252" s="6" t="s">
        <v>16</v>
      </c>
    </row>
    <row r="253" spans="1:11">
      <c r="A253" s="5" t="e">
        <f t="shared" si="22"/>
        <v>#NAME?</v>
      </c>
      <c r="B253" s="7" t="e">
        <f>SUMIFS(LCapitalPrêt3,LMoisPrêt3,A253)+SUMIFS(LCapitalPrêt1,LMoisPrêt1,'Prêt Récap'!A253)+SUMIFS(LCapitalPrêt2,LMoisPrêt2,'Prêt Récap'!A253)</f>
        <v>#NAME?</v>
      </c>
      <c r="C253" s="7" t="e">
        <f>SUMIFS(LIntérêtsprêt3,LMoisPrêt3,$A253)+SUMIFS(LIntérêtsPrêt1,LMoisPrêt1,'Prêt Récap'!$A253)+SUMIFS(LIntérêtsPrêt2,LMoisPrêt2,'Prêt Récap'!$A253)</f>
        <v>#NAME?</v>
      </c>
      <c r="D253" s="7" t="e">
        <f t="shared" si="18"/>
        <v>#NAME?</v>
      </c>
      <c r="E253" s="7" t="e">
        <f t="shared" si="19"/>
        <v>#NAME?</v>
      </c>
      <c r="F253" s="6" t="e">
        <f t="shared" si="20"/>
        <v>#NAME?</v>
      </c>
      <c r="G253" s="6" t="e">
        <f t="shared" si="21"/>
        <v>#NAME?</v>
      </c>
      <c r="H253" s="1" t="e">
        <f>IF(AND(MONTH(DATEVALUE([0]!MoisPrêt1&amp;"1"))=G253,[0]!AnneePrêt1=F253),[0]!MontantPrêt1,0)+IF(AND(MONTH(DATEVALUE([0]!MoisPrêt2&amp;"1"))=G253,[0]!AnneePrêt2=F253),[0]!MontantPrêt2,0)+IF(AND(MONTH(DATEVALUE(MoisPrêt3&amp;"1"))=G253,AnnéePrêt3=F253),MontantPrêt3,0)</f>
        <v>#NAME?</v>
      </c>
      <c r="I253" s="6" t="s">
        <v>25</v>
      </c>
      <c r="J253" s="6" t="s">
        <v>17</v>
      </c>
      <c r="K253" s="6" t="s">
        <v>16</v>
      </c>
    </row>
    <row r="254" spans="1:11">
      <c r="A254" s="5" t="e">
        <f t="shared" si="22"/>
        <v>#NAME?</v>
      </c>
      <c r="B254" s="7" t="e">
        <f>SUMIFS(LCapitalPrêt3,LMoisPrêt3,A254)+SUMIFS(LCapitalPrêt1,LMoisPrêt1,'Prêt Récap'!A254)+SUMIFS(LCapitalPrêt2,LMoisPrêt2,'Prêt Récap'!A254)</f>
        <v>#NAME?</v>
      </c>
      <c r="C254" s="7" t="e">
        <f>SUMIFS(LIntérêtsprêt3,LMoisPrêt3,$A254)+SUMIFS(LIntérêtsPrêt1,LMoisPrêt1,'Prêt Récap'!$A254)+SUMIFS(LIntérêtsPrêt2,LMoisPrêt2,'Prêt Récap'!$A254)</f>
        <v>#NAME?</v>
      </c>
      <c r="D254" s="7" t="e">
        <f t="shared" si="18"/>
        <v>#NAME?</v>
      </c>
      <c r="E254" s="7" t="e">
        <f t="shared" si="19"/>
        <v>#NAME?</v>
      </c>
      <c r="F254" s="6" t="e">
        <f t="shared" si="20"/>
        <v>#NAME?</v>
      </c>
      <c r="G254" s="6" t="e">
        <f t="shared" si="21"/>
        <v>#NAME?</v>
      </c>
      <c r="H254" s="1" t="e">
        <f>IF(AND(MONTH(DATEVALUE([0]!MoisPrêt1&amp;"1"))=G254,[0]!AnneePrêt1=F254),[0]!MontantPrêt1,0)+IF(AND(MONTH(DATEVALUE([0]!MoisPrêt2&amp;"1"))=G254,[0]!AnneePrêt2=F254),[0]!MontantPrêt2,0)+IF(AND(MONTH(DATEVALUE(MoisPrêt3&amp;"1"))=G254,AnnéePrêt3=F254),MontantPrêt3,0)</f>
        <v>#NAME?</v>
      </c>
      <c r="I254" s="6" t="s">
        <v>25</v>
      </c>
      <c r="J254" s="6" t="s">
        <v>17</v>
      </c>
      <c r="K254" s="6" t="s">
        <v>16</v>
      </c>
    </row>
    <row r="255" spans="1:11">
      <c r="A255" s="5" t="e">
        <f t="shared" si="22"/>
        <v>#NAME?</v>
      </c>
      <c r="B255" s="7" t="e">
        <f>SUMIFS(LCapitalPrêt3,LMoisPrêt3,A255)+SUMIFS(LCapitalPrêt1,LMoisPrêt1,'Prêt Récap'!A255)+SUMIFS(LCapitalPrêt2,LMoisPrêt2,'Prêt Récap'!A255)</f>
        <v>#NAME?</v>
      </c>
      <c r="C255" s="7" t="e">
        <f>SUMIFS(LIntérêtsprêt3,LMoisPrêt3,$A255)+SUMIFS(LIntérêtsPrêt1,LMoisPrêt1,'Prêt Récap'!$A255)+SUMIFS(LIntérêtsPrêt2,LMoisPrêt2,'Prêt Récap'!$A255)</f>
        <v>#NAME?</v>
      </c>
      <c r="D255" s="7" t="e">
        <f t="shared" si="18"/>
        <v>#NAME?</v>
      </c>
      <c r="E255" s="7" t="e">
        <f t="shared" si="19"/>
        <v>#NAME?</v>
      </c>
      <c r="F255" s="6" t="e">
        <f t="shared" si="20"/>
        <v>#NAME?</v>
      </c>
      <c r="G255" s="6" t="e">
        <f t="shared" si="21"/>
        <v>#NAME?</v>
      </c>
      <c r="H255" s="1" t="e">
        <f>IF(AND(MONTH(DATEVALUE([0]!MoisPrêt1&amp;"1"))=G255,[0]!AnneePrêt1=F255),[0]!MontantPrêt1,0)+IF(AND(MONTH(DATEVALUE([0]!MoisPrêt2&amp;"1"))=G255,[0]!AnneePrêt2=F255),[0]!MontantPrêt2,0)+IF(AND(MONTH(DATEVALUE(MoisPrêt3&amp;"1"))=G255,AnnéePrêt3=F255),MontantPrêt3,0)</f>
        <v>#NAME?</v>
      </c>
      <c r="I255" s="6" t="s">
        <v>25</v>
      </c>
      <c r="J255" s="6" t="s">
        <v>17</v>
      </c>
      <c r="K255" s="6" t="s">
        <v>16</v>
      </c>
    </row>
    <row r="256" spans="1:11">
      <c r="A256" s="5" t="e">
        <f t="shared" si="22"/>
        <v>#NAME?</v>
      </c>
      <c r="B256" s="7" t="e">
        <f>SUMIFS(LCapitalPrêt3,LMoisPrêt3,A256)+SUMIFS(LCapitalPrêt1,LMoisPrêt1,'Prêt Récap'!A256)+SUMIFS(LCapitalPrêt2,LMoisPrêt2,'Prêt Récap'!A256)</f>
        <v>#NAME?</v>
      </c>
      <c r="C256" s="7" t="e">
        <f>SUMIFS(LIntérêtsprêt3,LMoisPrêt3,$A256)+SUMIFS(LIntérêtsPrêt1,LMoisPrêt1,'Prêt Récap'!$A256)+SUMIFS(LIntérêtsPrêt2,LMoisPrêt2,'Prêt Récap'!$A256)</f>
        <v>#NAME?</v>
      </c>
      <c r="D256" s="7" t="e">
        <f t="shared" si="18"/>
        <v>#NAME?</v>
      </c>
      <c r="E256" s="7" t="e">
        <f t="shared" si="19"/>
        <v>#NAME?</v>
      </c>
      <c r="F256" s="6" t="e">
        <f t="shared" si="20"/>
        <v>#NAME?</v>
      </c>
      <c r="G256" s="6" t="e">
        <f t="shared" si="21"/>
        <v>#NAME?</v>
      </c>
      <c r="H256" s="1" t="e">
        <f>IF(AND(MONTH(DATEVALUE([0]!MoisPrêt1&amp;"1"))=G256,[0]!AnneePrêt1=F256),[0]!MontantPrêt1,0)+IF(AND(MONTH(DATEVALUE([0]!MoisPrêt2&amp;"1"))=G256,[0]!AnneePrêt2=F256),[0]!MontantPrêt2,0)+IF(AND(MONTH(DATEVALUE(MoisPrêt3&amp;"1"))=G256,AnnéePrêt3=F256),MontantPrêt3,0)</f>
        <v>#NAME?</v>
      </c>
      <c r="I256" s="6" t="s">
        <v>25</v>
      </c>
      <c r="J256" s="6" t="s">
        <v>17</v>
      </c>
      <c r="K256" s="6" t="s">
        <v>16</v>
      </c>
    </row>
    <row r="257" spans="1:11">
      <c r="A257" s="5" t="e">
        <f t="shared" si="22"/>
        <v>#NAME?</v>
      </c>
      <c r="B257" s="7" t="e">
        <f>SUMIFS(LCapitalPrêt3,LMoisPrêt3,A257)+SUMIFS(LCapitalPrêt1,LMoisPrêt1,'Prêt Récap'!A257)+SUMIFS(LCapitalPrêt2,LMoisPrêt2,'Prêt Récap'!A257)</f>
        <v>#NAME?</v>
      </c>
      <c r="C257" s="7" t="e">
        <f>SUMIFS(LIntérêtsprêt3,LMoisPrêt3,$A257)+SUMIFS(LIntérêtsPrêt1,LMoisPrêt1,'Prêt Récap'!$A257)+SUMIFS(LIntérêtsPrêt2,LMoisPrêt2,'Prêt Récap'!$A257)</f>
        <v>#NAME?</v>
      </c>
      <c r="D257" s="7" t="e">
        <f t="shared" si="18"/>
        <v>#NAME?</v>
      </c>
      <c r="E257" s="7" t="e">
        <f t="shared" si="19"/>
        <v>#NAME?</v>
      </c>
      <c r="F257" s="6" t="e">
        <f t="shared" si="20"/>
        <v>#NAME?</v>
      </c>
      <c r="G257" s="6" t="e">
        <f t="shared" si="21"/>
        <v>#NAME?</v>
      </c>
      <c r="H257" s="1" t="e">
        <f>IF(AND(MONTH(DATEVALUE([0]!MoisPrêt1&amp;"1"))=G257,[0]!AnneePrêt1=F257),[0]!MontantPrêt1,0)+IF(AND(MONTH(DATEVALUE([0]!MoisPrêt2&amp;"1"))=G257,[0]!AnneePrêt2=F257),[0]!MontantPrêt2,0)+IF(AND(MONTH(DATEVALUE(MoisPrêt3&amp;"1"))=G257,AnnéePrêt3=F257),MontantPrêt3,0)</f>
        <v>#NAME?</v>
      </c>
      <c r="I257" s="6" t="s">
        <v>25</v>
      </c>
      <c r="J257" s="6" t="s">
        <v>17</v>
      </c>
      <c r="K257" s="6" t="s">
        <v>16</v>
      </c>
    </row>
    <row r="258" spans="1:11">
      <c r="A258" s="5" t="e">
        <f t="shared" si="22"/>
        <v>#NAME?</v>
      </c>
      <c r="B258" s="7" t="e">
        <f>SUMIFS(LCapitalPrêt3,LMoisPrêt3,A258)+SUMIFS(LCapitalPrêt1,LMoisPrêt1,'Prêt Récap'!A258)+SUMIFS(LCapitalPrêt2,LMoisPrêt2,'Prêt Récap'!A258)</f>
        <v>#NAME?</v>
      </c>
      <c r="C258" s="7" t="e">
        <f>SUMIFS(LIntérêtsprêt3,LMoisPrêt3,$A258)+SUMIFS(LIntérêtsPrêt1,LMoisPrêt1,'Prêt Récap'!$A258)+SUMIFS(LIntérêtsPrêt2,LMoisPrêt2,'Prêt Récap'!$A258)</f>
        <v>#NAME?</v>
      </c>
      <c r="D258" s="7" t="e">
        <f t="shared" ref="D258:D321" si="23">SUMIFS(LAssurancePrêt3,LMoisPrêt3,$A258)+SUMIFS(LAssurancePrêt1,LMoisPrêt1,$A258)+SUMIFS(LAssurancePrêt2,LMoisPrêt2,$A258)</f>
        <v>#NAME?</v>
      </c>
      <c r="E258" s="7" t="e">
        <f t="shared" si="19"/>
        <v>#NAME?</v>
      </c>
      <c r="F258" s="6" t="e">
        <f t="shared" si="20"/>
        <v>#NAME?</v>
      </c>
      <c r="G258" s="6" t="e">
        <f t="shared" si="21"/>
        <v>#NAME?</v>
      </c>
      <c r="H258" s="1" t="e">
        <f>IF(AND(MONTH(DATEVALUE([0]!MoisPrêt1&amp;"1"))=G258,[0]!AnneePrêt1=F258),[0]!MontantPrêt1,0)+IF(AND(MONTH(DATEVALUE([0]!MoisPrêt2&amp;"1"))=G258,[0]!AnneePrêt2=F258),[0]!MontantPrêt2,0)+IF(AND(MONTH(DATEVALUE(MoisPrêt3&amp;"1"))=G258,AnnéePrêt3=F258),MontantPrêt3,0)</f>
        <v>#NAME?</v>
      </c>
      <c r="I258" s="6" t="s">
        <v>25</v>
      </c>
      <c r="J258" s="6" t="s">
        <v>17</v>
      </c>
      <c r="K258" s="6" t="s">
        <v>16</v>
      </c>
    </row>
    <row r="259" spans="1:11">
      <c r="A259" s="5" t="e">
        <f t="shared" si="22"/>
        <v>#NAME?</v>
      </c>
      <c r="B259" s="7" t="e">
        <f>SUMIFS(LCapitalPrêt3,LMoisPrêt3,A259)+SUMIFS(LCapitalPrêt1,LMoisPrêt1,'Prêt Récap'!A259)+SUMIFS(LCapitalPrêt2,LMoisPrêt2,'Prêt Récap'!A259)</f>
        <v>#NAME?</v>
      </c>
      <c r="C259" s="7" t="e">
        <f>SUMIFS(LIntérêtsprêt3,LMoisPrêt3,$A259)+SUMIFS(LIntérêtsPrêt1,LMoisPrêt1,'Prêt Récap'!$A259)+SUMIFS(LIntérêtsPrêt2,LMoisPrêt2,'Prêt Récap'!$A259)</f>
        <v>#NAME?</v>
      </c>
      <c r="D259" s="7" t="e">
        <f t="shared" si="23"/>
        <v>#NAME?</v>
      </c>
      <c r="E259" s="7" t="e">
        <f t="shared" ref="E259:E322" si="24">C259+D259</f>
        <v>#NAME?</v>
      </c>
      <c r="F259" s="6" t="e">
        <f t="shared" ref="F259:F322" si="25">YEAR(A259:A457)</f>
        <v>#NAME?</v>
      </c>
      <c r="G259" s="6" t="e">
        <f t="shared" ref="G259:G322" si="26">MONTH(A259)</f>
        <v>#NAME?</v>
      </c>
      <c r="H259" s="1" t="e">
        <f>IF(AND(MONTH(DATEVALUE([0]!MoisPrêt1&amp;"1"))=G259,[0]!AnneePrêt1=F259),[0]!MontantPrêt1,0)+IF(AND(MONTH(DATEVALUE([0]!MoisPrêt2&amp;"1"))=G259,[0]!AnneePrêt2=F259),[0]!MontantPrêt2,0)+IF(AND(MONTH(DATEVALUE(MoisPrêt3&amp;"1"))=G259,AnnéePrêt3=F259),MontantPrêt3,0)</f>
        <v>#NAME?</v>
      </c>
      <c r="I259" s="6" t="s">
        <v>25</v>
      </c>
      <c r="J259" s="6" t="s">
        <v>17</v>
      </c>
      <c r="K259" s="6" t="s">
        <v>16</v>
      </c>
    </row>
    <row r="260" spans="1:11">
      <c r="A260" s="5" t="e">
        <f t="shared" si="22"/>
        <v>#NAME?</v>
      </c>
      <c r="B260" s="7" t="e">
        <f>SUMIFS(LCapitalPrêt3,LMoisPrêt3,A260)+SUMIFS(LCapitalPrêt1,LMoisPrêt1,'Prêt Récap'!A260)+SUMIFS(LCapitalPrêt2,LMoisPrêt2,'Prêt Récap'!A260)</f>
        <v>#NAME?</v>
      </c>
      <c r="C260" s="7" t="e">
        <f>SUMIFS(LIntérêtsprêt3,LMoisPrêt3,$A260)+SUMIFS(LIntérêtsPrêt1,LMoisPrêt1,'Prêt Récap'!$A260)+SUMIFS(LIntérêtsPrêt2,LMoisPrêt2,'Prêt Récap'!$A260)</f>
        <v>#NAME?</v>
      </c>
      <c r="D260" s="7" t="e">
        <f t="shared" si="23"/>
        <v>#NAME?</v>
      </c>
      <c r="E260" s="7" t="e">
        <f t="shared" si="24"/>
        <v>#NAME?</v>
      </c>
      <c r="F260" s="6" t="e">
        <f t="shared" si="25"/>
        <v>#NAME?</v>
      </c>
      <c r="G260" s="6" t="e">
        <f t="shared" si="26"/>
        <v>#NAME?</v>
      </c>
      <c r="H260" s="1" t="e">
        <f>IF(AND(MONTH(DATEVALUE([0]!MoisPrêt1&amp;"1"))=G260,[0]!AnneePrêt1=F260),[0]!MontantPrêt1,0)+IF(AND(MONTH(DATEVALUE([0]!MoisPrêt2&amp;"1"))=G260,[0]!AnneePrêt2=F260),[0]!MontantPrêt2,0)+IF(AND(MONTH(DATEVALUE(MoisPrêt3&amp;"1"))=G260,AnnéePrêt3=F260),MontantPrêt3,0)</f>
        <v>#NAME?</v>
      </c>
      <c r="I260" s="6" t="s">
        <v>25</v>
      </c>
      <c r="J260" s="6" t="s">
        <v>17</v>
      </c>
      <c r="K260" s="6" t="s">
        <v>16</v>
      </c>
    </row>
    <row r="261" spans="1:11">
      <c r="A261" s="5" t="e">
        <f t="shared" ref="A261:A324" si="27">DATE(YEAR(A260),MONTH(A260)+1,1)</f>
        <v>#NAME?</v>
      </c>
      <c r="B261" s="7" t="e">
        <f>SUMIFS(LCapitalPrêt3,LMoisPrêt3,A261)+SUMIFS(LCapitalPrêt1,LMoisPrêt1,'Prêt Récap'!A261)+SUMIFS(LCapitalPrêt2,LMoisPrêt2,'Prêt Récap'!A261)</f>
        <v>#NAME?</v>
      </c>
      <c r="C261" s="7" t="e">
        <f>SUMIFS(LIntérêtsprêt3,LMoisPrêt3,$A261)+SUMIFS(LIntérêtsPrêt1,LMoisPrêt1,'Prêt Récap'!$A261)+SUMIFS(LIntérêtsPrêt2,LMoisPrêt2,'Prêt Récap'!$A261)</f>
        <v>#NAME?</v>
      </c>
      <c r="D261" s="7" t="e">
        <f t="shared" si="23"/>
        <v>#NAME?</v>
      </c>
      <c r="E261" s="7" t="e">
        <f t="shared" si="24"/>
        <v>#NAME?</v>
      </c>
      <c r="F261" s="6" t="e">
        <f t="shared" si="25"/>
        <v>#NAME?</v>
      </c>
      <c r="G261" s="6" t="e">
        <f t="shared" si="26"/>
        <v>#NAME?</v>
      </c>
      <c r="H261" s="1" t="e">
        <f>IF(AND(MONTH(DATEVALUE([0]!MoisPrêt1&amp;"1"))=G261,[0]!AnneePrêt1=F261),[0]!MontantPrêt1,0)+IF(AND(MONTH(DATEVALUE([0]!MoisPrêt2&amp;"1"))=G261,[0]!AnneePrêt2=F261),[0]!MontantPrêt2,0)+IF(AND(MONTH(DATEVALUE(MoisPrêt3&amp;"1"))=G261,AnnéePrêt3=F261),MontantPrêt3,0)</f>
        <v>#NAME?</v>
      </c>
      <c r="I261" s="6" t="s">
        <v>25</v>
      </c>
      <c r="J261" s="6" t="s">
        <v>17</v>
      </c>
      <c r="K261" s="6" t="s">
        <v>16</v>
      </c>
    </row>
    <row r="262" spans="1:11">
      <c r="A262" s="5" t="e">
        <f t="shared" si="27"/>
        <v>#NAME?</v>
      </c>
      <c r="B262" s="7" t="e">
        <f>SUMIFS(LCapitalPrêt3,LMoisPrêt3,A262)+SUMIFS(LCapitalPrêt1,LMoisPrêt1,'Prêt Récap'!A262)+SUMIFS(LCapitalPrêt2,LMoisPrêt2,'Prêt Récap'!A262)</f>
        <v>#NAME?</v>
      </c>
      <c r="C262" s="7" t="e">
        <f>SUMIFS(LIntérêtsprêt3,LMoisPrêt3,$A262)+SUMIFS(LIntérêtsPrêt1,LMoisPrêt1,'Prêt Récap'!$A262)+SUMIFS(LIntérêtsPrêt2,LMoisPrêt2,'Prêt Récap'!$A262)</f>
        <v>#NAME?</v>
      </c>
      <c r="D262" s="7" t="e">
        <f t="shared" si="23"/>
        <v>#NAME?</v>
      </c>
      <c r="E262" s="7" t="e">
        <f t="shared" si="24"/>
        <v>#NAME?</v>
      </c>
      <c r="F262" s="6" t="e">
        <f t="shared" si="25"/>
        <v>#NAME?</v>
      </c>
      <c r="G262" s="6" t="e">
        <f t="shared" si="26"/>
        <v>#NAME?</v>
      </c>
      <c r="H262" s="1" t="e">
        <f>IF(AND(MONTH(DATEVALUE([0]!MoisPrêt1&amp;"1"))=G262,[0]!AnneePrêt1=F262),[0]!MontantPrêt1,0)+IF(AND(MONTH(DATEVALUE([0]!MoisPrêt2&amp;"1"))=G262,[0]!AnneePrêt2=F262),[0]!MontantPrêt2,0)+IF(AND(MONTH(DATEVALUE(MoisPrêt3&amp;"1"))=G262,AnnéePrêt3=F262),MontantPrêt3,0)</f>
        <v>#NAME?</v>
      </c>
      <c r="I262" s="6" t="s">
        <v>25</v>
      </c>
      <c r="J262" s="6" t="s">
        <v>17</v>
      </c>
      <c r="K262" s="6" t="s">
        <v>16</v>
      </c>
    </row>
    <row r="263" spans="1:11">
      <c r="A263" s="5" t="e">
        <f t="shared" si="27"/>
        <v>#NAME?</v>
      </c>
      <c r="B263" s="7" t="e">
        <f>SUMIFS(LCapitalPrêt3,LMoisPrêt3,A263)+SUMIFS(LCapitalPrêt1,LMoisPrêt1,'Prêt Récap'!A263)+SUMIFS(LCapitalPrêt2,LMoisPrêt2,'Prêt Récap'!A263)</f>
        <v>#NAME?</v>
      </c>
      <c r="C263" s="7" t="e">
        <f>SUMIFS(LIntérêtsprêt3,LMoisPrêt3,$A263)+SUMIFS(LIntérêtsPrêt1,LMoisPrêt1,'Prêt Récap'!$A263)+SUMIFS(LIntérêtsPrêt2,LMoisPrêt2,'Prêt Récap'!$A263)</f>
        <v>#NAME?</v>
      </c>
      <c r="D263" s="7" t="e">
        <f t="shared" si="23"/>
        <v>#NAME?</v>
      </c>
      <c r="E263" s="7" t="e">
        <f t="shared" si="24"/>
        <v>#NAME?</v>
      </c>
      <c r="F263" s="6" t="e">
        <f t="shared" si="25"/>
        <v>#NAME?</v>
      </c>
      <c r="G263" s="6" t="e">
        <f t="shared" si="26"/>
        <v>#NAME?</v>
      </c>
      <c r="H263" s="1" t="e">
        <f>IF(AND(MONTH(DATEVALUE([0]!MoisPrêt1&amp;"1"))=G263,[0]!AnneePrêt1=F263),[0]!MontantPrêt1,0)+IF(AND(MONTH(DATEVALUE([0]!MoisPrêt2&amp;"1"))=G263,[0]!AnneePrêt2=F263),[0]!MontantPrêt2,0)+IF(AND(MONTH(DATEVALUE(MoisPrêt3&amp;"1"))=G263,AnnéePrêt3=F263),MontantPrêt3,0)</f>
        <v>#NAME?</v>
      </c>
      <c r="I263" s="6" t="s">
        <v>25</v>
      </c>
      <c r="J263" s="6" t="s">
        <v>17</v>
      </c>
      <c r="K263" s="6" t="s">
        <v>16</v>
      </c>
    </row>
    <row r="264" spans="1:11">
      <c r="A264" s="5" t="e">
        <f t="shared" si="27"/>
        <v>#NAME?</v>
      </c>
      <c r="B264" s="7" t="e">
        <f>SUMIFS(LCapitalPrêt3,LMoisPrêt3,A264)+SUMIFS(LCapitalPrêt1,LMoisPrêt1,'Prêt Récap'!A264)+SUMIFS(LCapitalPrêt2,LMoisPrêt2,'Prêt Récap'!A264)</f>
        <v>#NAME?</v>
      </c>
      <c r="C264" s="7" t="e">
        <f>SUMIFS(LIntérêtsprêt3,LMoisPrêt3,$A264)+SUMIFS(LIntérêtsPrêt1,LMoisPrêt1,'Prêt Récap'!$A264)+SUMIFS(LIntérêtsPrêt2,LMoisPrêt2,'Prêt Récap'!$A264)</f>
        <v>#NAME?</v>
      </c>
      <c r="D264" s="7" t="e">
        <f t="shared" si="23"/>
        <v>#NAME?</v>
      </c>
      <c r="E264" s="7" t="e">
        <f t="shared" si="24"/>
        <v>#NAME?</v>
      </c>
      <c r="F264" s="6" t="e">
        <f t="shared" si="25"/>
        <v>#NAME?</v>
      </c>
      <c r="G264" s="6" t="e">
        <f t="shared" si="26"/>
        <v>#NAME?</v>
      </c>
      <c r="H264" s="1" t="e">
        <f>IF(AND(MONTH(DATEVALUE([0]!MoisPrêt1&amp;"1"))=G264,[0]!AnneePrêt1=F264),[0]!MontantPrêt1,0)+IF(AND(MONTH(DATEVALUE([0]!MoisPrêt2&amp;"1"))=G264,[0]!AnneePrêt2=F264),[0]!MontantPrêt2,0)+IF(AND(MONTH(DATEVALUE(MoisPrêt3&amp;"1"))=G264,AnnéePrêt3=F264),MontantPrêt3,0)</f>
        <v>#NAME?</v>
      </c>
      <c r="I264" s="6" t="s">
        <v>25</v>
      </c>
      <c r="J264" s="6" t="s">
        <v>17</v>
      </c>
      <c r="K264" s="6" t="s">
        <v>16</v>
      </c>
    </row>
    <row r="265" spans="1:11">
      <c r="A265" s="5" t="e">
        <f t="shared" si="27"/>
        <v>#NAME?</v>
      </c>
      <c r="B265" s="7" t="e">
        <f>SUMIFS(LCapitalPrêt3,LMoisPrêt3,A265)+SUMIFS(LCapitalPrêt1,LMoisPrêt1,'Prêt Récap'!A265)+SUMIFS(LCapitalPrêt2,LMoisPrêt2,'Prêt Récap'!A265)</f>
        <v>#NAME?</v>
      </c>
      <c r="C265" s="7" t="e">
        <f>SUMIFS(LIntérêtsprêt3,LMoisPrêt3,$A265)+SUMIFS(LIntérêtsPrêt1,LMoisPrêt1,'Prêt Récap'!$A265)+SUMIFS(LIntérêtsPrêt2,LMoisPrêt2,'Prêt Récap'!$A265)</f>
        <v>#NAME?</v>
      </c>
      <c r="D265" s="7" t="e">
        <f t="shared" si="23"/>
        <v>#NAME?</v>
      </c>
      <c r="E265" s="7" t="e">
        <f t="shared" si="24"/>
        <v>#NAME?</v>
      </c>
      <c r="F265" s="6" t="e">
        <f t="shared" si="25"/>
        <v>#NAME?</v>
      </c>
      <c r="G265" s="6" t="e">
        <f t="shared" si="26"/>
        <v>#NAME?</v>
      </c>
      <c r="H265" s="1" t="e">
        <f>IF(AND(MONTH(DATEVALUE([0]!MoisPrêt1&amp;"1"))=G265,[0]!AnneePrêt1=F265),[0]!MontantPrêt1,0)+IF(AND(MONTH(DATEVALUE([0]!MoisPrêt2&amp;"1"))=G265,[0]!AnneePrêt2=F265),[0]!MontantPrêt2,0)+IF(AND(MONTH(DATEVALUE(MoisPrêt3&amp;"1"))=G265,AnnéePrêt3=F265),MontantPrêt3,0)</f>
        <v>#NAME?</v>
      </c>
      <c r="I265" s="6" t="s">
        <v>25</v>
      </c>
      <c r="J265" s="6" t="s">
        <v>17</v>
      </c>
      <c r="K265" s="6" t="s">
        <v>16</v>
      </c>
    </row>
    <row r="266" spans="1:11">
      <c r="A266" s="5" t="e">
        <f t="shared" si="27"/>
        <v>#NAME?</v>
      </c>
      <c r="B266" s="7" t="e">
        <f>SUMIFS(LCapitalPrêt3,LMoisPrêt3,A266)+SUMIFS(LCapitalPrêt1,LMoisPrêt1,'Prêt Récap'!A266)+SUMIFS(LCapitalPrêt2,LMoisPrêt2,'Prêt Récap'!A266)</f>
        <v>#NAME?</v>
      </c>
      <c r="C266" s="7" t="e">
        <f>SUMIFS(LIntérêtsprêt3,LMoisPrêt3,$A266)+SUMIFS(LIntérêtsPrêt1,LMoisPrêt1,'Prêt Récap'!$A266)+SUMIFS(LIntérêtsPrêt2,LMoisPrêt2,'Prêt Récap'!$A266)</f>
        <v>#NAME?</v>
      </c>
      <c r="D266" s="7" t="e">
        <f t="shared" si="23"/>
        <v>#NAME?</v>
      </c>
      <c r="E266" s="7" t="e">
        <f t="shared" si="24"/>
        <v>#NAME?</v>
      </c>
      <c r="F266" s="6" t="e">
        <f t="shared" si="25"/>
        <v>#NAME?</v>
      </c>
      <c r="G266" s="6" t="e">
        <f t="shared" si="26"/>
        <v>#NAME?</v>
      </c>
      <c r="H266" s="1" t="e">
        <f>IF(AND(MONTH(DATEVALUE([0]!MoisPrêt1&amp;"1"))=G266,[0]!AnneePrêt1=F266),[0]!MontantPrêt1,0)+IF(AND(MONTH(DATEVALUE([0]!MoisPrêt2&amp;"1"))=G266,[0]!AnneePrêt2=F266),[0]!MontantPrêt2,0)+IF(AND(MONTH(DATEVALUE(MoisPrêt3&amp;"1"))=G266,AnnéePrêt3=F266),MontantPrêt3,0)</f>
        <v>#NAME?</v>
      </c>
      <c r="I266" s="6" t="s">
        <v>25</v>
      </c>
      <c r="J266" s="6" t="s">
        <v>17</v>
      </c>
      <c r="K266" s="6" t="s">
        <v>16</v>
      </c>
    </row>
    <row r="267" spans="1:11">
      <c r="A267" s="5" t="e">
        <f t="shared" si="27"/>
        <v>#NAME?</v>
      </c>
      <c r="B267" s="7" t="e">
        <f>SUMIFS(LCapitalPrêt3,LMoisPrêt3,A267)+SUMIFS(LCapitalPrêt1,LMoisPrêt1,'Prêt Récap'!A267)+SUMIFS(LCapitalPrêt2,LMoisPrêt2,'Prêt Récap'!A267)</f>
        <v>#NAME?</v>
      </c>
      <c r="C267" s="7" t="e">
        <f>SUMIFS(LIntérêtsprêt3,LMoisPrêt3,$A267)+SUMIFS(LIntérêtsPrêt1,LMoisPrêt1,'Prêt Récap'!$A267)+SUMIFS(LIntérêtsPrêt2,LMoisPrêt2,'Prêt Récap'!$A267)</f>
        <v>#NAME?</v>
      </c>
      <c r="D267" s="7" t="e">
        <f t="shared" si="23"/>
        <v>#NAME?</v>
      </c>
      <c r="E267" s="7" t="e">
        <f t="shared" si="24"/>
        <v>#NAME?</v>
      </c>
      <c r="F267" s="6" t="e">
        <f t="shared" si="25"/>
        <v>#NAME?</v>
      </c>
      <c r="G267" s="6" t="e">
        <f t="shared" si="26"/>
        <v>#NAME?</v>
      </c>
      <c r="H267" s="1" t="e">
        <f>IF(AND(MONTH(DATEVALUE([0]!MoisPrêt1&amp;"1"))=G267,[0]!AnneePrêt1=F267),[0]!MontantPrêt1,0)+IF(AND(MONTH(DATEVALUE([0]!MoisPrêt2&amp;"1"))=G267,[0]!AnneePrêt2=F267),[0]!MontantPrêt2,0)+IF(AND(MONTH(DATEVALUE(MoisPrêt3&amp;"1"))=G267,AnnéePrêt3=F267),MontantPrêt3,0)</f>
        <v>#NAME?</v>
      </c>
      <c r="I267" s="6" t="s">
        <v>25</v>
      </c>
      <c r="J267" s="6" t="s">
        <v>17</v>
      </c>
      <c r="K267" s="6" t="s">
        <v>16</v>
      </c>
    </row>
    <row r="268" spans="1:11">
      <c r="A268" s="5" t="e">
        <f t="shared" si="27"/>
        <v>#NAME?</v>
      </c>
      <c r="B268" s="7" t="e">
        <f>SUMIFS(LCapitalPrêt3,LMoisPrêt3,A268)+SUMIFS(LCapitalPrêt1,LMoisPrêt1,'Prêt Récap'!A268)+SUMIFS(LCapitalPrêt2,LMoisPrêt2,'Prêt Récap'!A268)</f>
        <v>#NAME?</v>
      </c>
      <c r="C268" s="7" t="e">
        <f>SUMIFS(LIntérêtsprêt3,LMoisPrêt3,$A268)+SUMIFS(LIntérêtsPrêt1,LMoisPrêt1,'Prêt Récap'!$A268)+SUMIFS(LIntérêtsPrêt2,LMoisPrêt2,'Prêt Récap'!$A268)</f>
        <v>#NAME?</v>
      </c>
      <c r="D268" s="7" t="e">
        <f t="shared" si="23"/>
        <v>#NAME?</v>
      </c>
      <c r="E268" s="7" t="e">
        <f t="shared" si="24"/>
        <v>#NAME?</v>
      </c>
      <c r="F268" s="6" t="e">
        <f t="shared" si="25"/>
        <v>#NAME?</v>
      </c>
      <c r="G268" s="6" t="e">
        <f t="shared" si="26"/>
        <v>#NAME?</v>
      </c>
      <c r="H268" s="1" t="e">
        <f>IF(AND(MONTH(DATEVALUE([0]!MoisPrêt1&amp;"1"))=G268,[0]!AnneePrêt1=F268),[0]!MontantPrêt1,0)+IF(AND(MONTH(DATEVALUE([0]!MoisPrêt2&amp;"1"))=G268,[0]!AnneePrêt2=F268),[0]!MontantPrêt2,0)+IF(AND(MONTH(DATEVALUE(MoisPrêt3&amp;"1"))=G268,AnnéePrêt3=F268),MontantPrêt3,0)</f>
        <v>#NAME?</v>
      </c>
      <c r="I268" s="6" t="s">
        <v>25</v>
      </c>
      <c r="J268" s="6" t="s">
        <v>17</v>
      </c>
      <c r="K268" s="6" t="s">
        <v>16</v>
      </c>
    </row>
    <row r="269" spans="1:11">
      <c r="A269" s="5" t="e">
        <f t="shared" si="27"/>
        <v>#NAME?</v>
      </c>
      <c r="B269" s="7" t="e">
        <f>SUMIFS(LCapitalPrêt3,LMoisPrêt3,A269)+SUMIFS(LCapitalPrêt1,LMoisPrêt1,'Prêt Récap'!A269)+SUMIFS(LCapitalPrêt2,LMoisPrêt2,'Prêt Récap'!A269)</f>
        <v>#NAME?</v>
      </c>
      <c r="C269" s="7" t="e">
        <f>SUMIFS(LIntérêtsprêt3,LMoisPrêt3,$A269)+SUMIFS(LIntérêtsPrêt1,LMoisPrêt1,'Prêt Récap'!$A269)+SUMIFS(LIntérêtsPrêt2,LMoisPrêt2,'Prêt Récap'!$A269)</f>
        <v>#NAME?</v>
      </c>
      <c r="D269" s="7" t="e">
        <f t="shared" si="23"/>
        <v>#NAME?</v>
      </c>
      <c r="E269" s="7" t="e">
        <f t="shared" si="24"/>
        <v>#NAME?</v>
      </c>
      <c r="F269" s="6" t="e">
        <f t="shared" si="25"/>
        <v>#NAME?</v>
      </c>
      <c r="G269" s="6" t="e">
        <f t="shared" si="26"/>
        <v>#NAME?</v>
      </c>
      <c r="H269" s="1" t="e">
        <f>IF(AND(MONTH(DATEVALUE([0]!MoisPrêt1&amp;"1"))=G269,[0]!AnneePrêt1=F269),[0]!MontantPrêt1,0)+IF(AND(MONTH(DATEVALUE([0]!MoisPrêt2&amp;"1"))=G269,[0]!AnneePrêt2=F269),[0]!MontantPrêt2,0)+IF(AND(MONTH(DATEVALUE(MoisPrêt3&amp;"1"))=G269,AnnéePrêt3=F269),MontantPrêt3,0)</f>
        <v>#NAME?</v>
      </c>
      <c r="I269" s="6" t="s">
        <v>25</v>
      </c>
      <c r="J269" s="6" t="s">
        <v>17</v>
      </c>
      <c r="K269" s="6" t="s">
        <v>16</v>
      </c>
    </row>
    <row r="270" spans="1:11">
      <c r="A270" s="5" t="e">
        <f t="shared" si="27"/>
        <v>#NAME?</v>
      </c>
      <c r="B270" s="7" t="e">
        <f>SUMIFS(LCapitalPrêt3,LMoisPrêt3,A270)+SUMIFS(LCapitalPrêt1,LMoisPrêt1,'Prêt Récap'!A270)+SUMIFS(LCapitalPrêt2,LMoisPrêt2,'Prêt Récap'!A270)</f>
        <v>#NAME?</v>
      </c>
      <c r="C270" s="7" t="e">
        <f>SUMIFS(LIntérêtsprêt3,LMoisPrêt3,$A270)+SUMIFS(LIntérêtsPrêt1,LMoisPrêt1,'Prêt Récap'!$A270)+SUMIFS(LIntérêtsPrêt2,LMoisPrêt2,'Prêt Récap'!$A270)</f>
        <v>#NAME?</v>
      </c>
      <c r="D270" s="7" t="e">
        <f t="shared" si="23"/>
        <v>#NAME?</v>
      </c>
      <c r="E270" s="7" t="e">
        <f t="shared" si="24"/>
        <v>#NAME?</v>
      </c>
      <c r="F270" s="6" t="e">
        <f t="shared" si="25"/>
        <v>#NAME?</v>
      </c>
      <c r="G270" s="6" t="e">
        <f t="shared" si="26"/>
        <v>#NAME?</v>
      </c>
      <c r="H270" s="1" t="e">
        <f>IF(AND(MONTH(DATEVALUE([0]!MoisPrêt1&amp;"1"))=G270,[0]!AnneePrêt1=F270),[0]!MontantPrêt1,0)+IF(AND(MONTH(DATEVALUE([0]!MoisPrêt2&amp;"1"))=G270,[0]!AnneePrêt2=F270),[0]!MontantPrêt2,0)+IF(AND(MONTH(DATEVALUE(MoisPrêt3&amp;"1"))=G270,AnnéePrêt3=F270),MontantPrêt3,0)</f>
        <v>#NAME?</v>
      </c>
      <c r="I270" s="6" t="s">
        <v>25</v>
      </c>
      <c r="J270" s="6" t="s">
        <v>17</v>
      </c>
      <c r="K270" s="6" t="s">
        <v>16</v>
      </c>
    </row>
    <row r="271" spans="1:11">
      <c r="A271" s="5" t="e">
        <f t="shared" si="27"/>
        <v>#NAME?</v>
      </c>
      <c r="B271" s="7" t="e">
        <f>SUMIFS(LCapitalPrêt3,LMoisPrêt3,A271)+SUMIFS(LCapitalPrêt1,LMoisPrêt1,'Prêt Récap'!A271)+SUMIFS(LCapitalPrêt2,LMoisPrêt2,'Prêt Récap'!A271)</f>
        <v>#NAME?</v>
      </c>
      <c r="C271" s="7" t="e">
        <f>SUMIFS(LIntérêtsprêt3,LMoisPrêt3,$A271)+SUMIFS(LIntérêtsPrêt1,LMoisPrêt1,'Prêt Récap'!$A271)+SUMIFS(LIntérêtsPrêt2,LMoisPrêt2,'Prêt Récap'!$A271)</f>
        <v>#NAME?</v>
      </c>
      <c r="D271" s="7" t="e">
        <f t="shared" si="23"/>
        <v>#NAME?</v>
      </c>
      <c r="E271" s="7" t="e">
        <f t="shared" si="24"/>
        <v>#NAME?</v>
      </c>
      <c r="F271" s="6" t="e">
        <f t="shared" si="25"/>
        <v>#NAME?</v>
      </c>
      <c r="G271" s="6" t="e">
        <f t="shared" si="26"/>
        <v>#NAME?</v>
      </c>
      <c r="H271" s="1" t="e">
        <f>IF(AND(MONTH(DATEVALUE([0]!MoisPrêt1&amp;"1"))=G271,[0]!AnneePrêt1=F271),[0]!MontantPrêt1,0)+IF(AND(MONTH(DATEVALUE([0]!MoisPrêt2&amp;"1"))=G271,[0]!AnneePrêt2=F271),[0]!MontantPrêt2,0)+IF(AND(MONTH(DATEVALUE(MoisPrêt3&amp;"1"))=G271,AnnéePrêt3=F271),MontantPrêt3,0)</f>
        <v>#NAME?</v>
      </c>
      <c r="I271" s="6" t="s">
        <v>25</v>
      </c>
      <c r="J271" s="6" t="s">
        <v>17</v>
      </c>
      <c r="K271" s="6" t="s">
        <v>16</v>
      </c>
    </row>
    <row r="272" spans="1:11">
      <c r="A272" s="5" t="e">
        <f t="shared" si="27"/>
        <v>#NAME?</v>
      </c>
      <c r="B272" s="7" t="e">
        <f>SUMIFS(LCapitalPrêt3,LMoisPrêt3,A272)+SUMIFS(LCapitalPrêt1,LMoisPrêt1,'Prêt Récap'!A272)+SUMIFS(LCapitalPrêt2,LMoisPrêt2,'Prêt Récap'!A272)</f>
        <v>#NAME?</v>
      </c>
      <c r="C272" s="7" t="e">
        <f>SUMIFS(LIntérêtsprêt3,LMoisPrêt3,$A272)+SUMIFS(LIntérêtsPrêt1,LMoisPrêt1,'Prêt Récap'!$A272)+SUMIFS(LIntérêtsPrêt2,LMoisPrêt2,'Prêt Récap'!$A272)</f>
        <v>#NAME?</v>
      </c>
      <c r="D272" s="7" t="e">
        <f t="shared" si="23"/>
        <v>#NAME?</v>
      </c>
      <c r="E272" s="7" t="e">
        <f t="shared" si="24"/>
        <v>#NAME?</v>
      </c>
      <c r="F272" s="6" t="e">
        <f t="shared" si="25"/>
        <v>#NAME?</v>
      </c>
      <c r="G272" s="6" t="e">
        <f t="shared" si="26"/>
        <v>#NAME?</v>
      </c>
      <c r="H272" s="1" t="e">
        <f>IF(AND(MONTH(DATEVALUE([0]!MoisPrêt1&amp;"1"))=G272,[0]!AnneePrêt1=F272),[0]!MontantPrêt1,0)+IF(AND(MONTH(DATEVALUE([0]!MoisPrêt2&amp;"1"))=G272,[0]!AnneePrêt2=F272),[0]!MontantPrêt2,0)+IF(AND(MONTH(DATEVALUE(MoisPrêt3&amp;"1"))=G272,AnnéePrêt3=F272),MontantPrêt3,0)</f>
        <v>#NAME?</v>
      </c>
      <c r="I272" s="6" t="s">
        <v>25</v>
      </c>
      <c r="J272" s="6" t="s">
        <v>17</v>
      </c>
      <c r="K272" s="6" t="s">
        <v>16</v>
      </c>
    </row>
    <row r="273" spans="1:11">
      <c r="A273" s="5" t="e">
        <f t="shared" si="27"/>
        <v>#NAME?</v>
      </c>
      <c r="B273" s="7" t="e">
        <f>SUMIFS(LCapitalPrêt3,LMoisPrêt3,A273)+SUMIFS(LCapitalPrêt1,LMoisPrêt1,'Prêt Récap'!A273)+SUMIFS(LCapitalPrêt2,LMoisPrêt2,'Prêt Récap'!A273)</f>
        <v>#NAME?</v>
      </c>
      <c r="C273" s="7" t="e">
        <f>SUMIFS(LIntérêtsprêt3,LMoisPrêt3,$A273)+SUMIFS(LIntérêtsPrêt1,LMoisPrêt1,'Prêt Récap'!$A273)+SUMIFS(LIntérêtsPrêt2,LMoisPrêt2,'Prêt Récap'!$A273)</f>
        <v>#NAME?</v>
      </c>
      <c r="D273" s="7" t="e">
        <f t="shared" si="23"/>
        <v>#NAME?</v>
      </c>
      <c r="E273" s="7" t="e">
        <f t="shared" si="24"/>
        <v>#NAME?</v>
      </c>
      <c r="F273" s="6" t="e">
        <f t="shared" si="25"/>
        <v>#NAME?</v>
      </c>
      <c r="G273" s="6" t="e">
        <f t="shared" si="26"/>
        <v>#NAME?</v>
      </c>
      <c r="H273" s="1" t="e">
        <f>IF(AND(MONTH(DATEVALUE([0]!MoisPrêt1&amp;"1"))=G273,[0]!AnneePrêt1=F273),[0]!MontantPrêt1,0)+IF(AND(MONTH(DATEVALUE([0]!MoisPrêt2&amp;"1"))=G273,[0]!AnneePrêt2=F273),[0]!MontantPrêt2,0)+IF(AND(MONTH(DATEVALUE(MoisPrêt3&amp;"1"))=G273,AnnéePrêt3=F273),MontantPrêt3,0)</f>
        <v>#NAME?</v>
      </c>
      <c r="I273" s="6" t="s">
        <v>25</v>
      </c>
      <c r="J273" s="6" t="s">
        <v>17</v>
      </c>
      <c r="K273" s="6" t="s">
        <v>16</v>
      </c>
    </row>
    <row r="274" spans="1:11">
      <c r="A274" s="5" t="e">
        <f t="shared" si="27"/>
        <v>#NAME?</v>
      </c>
      <c r="B274" s="7" t="e">
        <f>SUMIFS(LCapitalPrêt3,LMoisPrêt3,A274)+SUMIFS(LCapitalPrêt1,LMoisPrêt1,'Prêt Récap'!A274)+SUMIFS(LCapitalPrêt2,LMoisPrêt2,'Prêt Récap'!A274)</f>
        <v>#NAME?</v>
      </c>
      <c r="C274" s="7" t="e">
        <f>SUMIFS(LIntérêtsprêt3,LMoisPrêt3,$A274)+SUMIFS(LIntérêtsPrêt1,LMoisPrêt1,'Prêt Récap'!$A274)+SUMIFS(LIntérêtsPrêt2,LMoisPrêt2,'Prêt Récap'!$A274)</f>
        <v>#NAME?</v>
      </c>
      <c r="D274" s="7" t="e">
        <f t="shared" si="23"/>
        <v>#NAME?</v>
      </c>
      <c r="E274" s="7" t="e">
        <f t="shared" si="24"/>
        <v>#NAME?</v>
      </c>
      <c r="F274" s="6" t="e">
        <f t="shared" si="25"/>
        <v>#NAME?</v>
      </c>
      <c r="G274" s="6" t="e">
        <f t="shared" si="26"/>
        <v>#NAME?</v>
      </c>
      <c r="H274" s="1" t="e">
        <f>IF(AND(MONTH(DATEVALUE([0]!MoisPrêt1&amp;"1"))=G274,[0]!AnneePrêt1=F274),[0]!MontantPrêt1,0)+IF(AND(MONTH(DATEVALUE([0]!MoisPrêt2&amp;"1"))=G274,[0]!AnneePrêt2=F274),[0]!MontantPrêt2,0)+IF(AND(MONTH(DATEVALUE(MoisPrêt3&amp;"1"))=G274,AnnéePrêt3=F274),MontantPrêt3,0)</f>
        <v>#NAME?</v>
      </c>
      <c r="I274" s="6" t="s">
        <v>25</v>
      </c>
      <c r="J274" s="6" t="s">
        <v>17</v>
      </c>
      <c r="K274" s="6" t="s">
        <v>16</v>
      </c>
    </row>
    <row r="275" spans="1:11">
      <c r="A275" s="5" t="e">
        <f t="shared" si="27"/>
        <v>#NAME?</v>
      </c>
      <c r="B275" s="7" t="e">
        <f>SUMIFS(LCapitalPrêt3,LMoisPrêt3,A275)+SUMIFS(LCapitalPrêt1,LMoisPrêt1,'Prêt Récap'!A275)+SUMIFS(LCapitalPrêt2,LMoisPrêt2,'Prêt Récap'!A275)</f>
        <v>#NAME?</v>
      </c>
      <c r="C275" s="7" t="e">
        <f>SUMIFS(LIntérêtsprêt3,LMoisPrêt3,$A275)+SUMIFS(LIntérêtsPrêt1,LMoisPrêt1,'Prêt Récap'!$A275)+SUMIFS(LIntérêtsPrêt2,LMoisPrêt2,'Prêt Récap'!$A275)</f>
        <v>#NAME?</v>
      </c>
      <c r="D275" s="7" t="e">
        <f t="shared" si="23"/>
        <v>#NAME?</v>
      </c>
      <c r="E275" s="7" t="e">
        <f t="shared" si="24"/>
        <v>#NAME?</v>
      </c>
      <c r="F275" s="6" t="e">
        <f t="shared" si="25"/>
        <v>#NAME?</v>
      </c>
      <c r="G275" s="6" t="e">
        <f t="shared" si="26"/>
        <v>#NAME?</v>
      </c>
      <c r="H275" s="1" t="e">
        <f>IF(AND(MONTH(DATEVALUE([0]!MoisPrêt1&amp;"1"))=G275,[0]!AnneePrêt1=F275),[0]!MontantPrêt1,0)+IF(AND(MONTH(DATEVALUE([0]!MoisPrêt2&amp;"1"))=G275,[0]!AnneePrêt2=F275),[0]!MontantPrêt2,0)+IF(AND(MONTH(DATEVALUE(MoisPrêt3&amp;"1"))=G275,AnnéePrêt3=F275),MontantPrêt3,0)</f>
        <v>#NAME?</v>
      </c>
      <c r="I275" s="6" t="s">
        <v>25</v>
      </c>
      <c r="J275" s="6" t="s">
        <v>17</v>
      </c>
      <c r="K275" s="6" t="s">
        <v>16</v>
      </c>
    </row>
    <row r="276" spans="1:11">
      <c r="A276" s="5" t="e">
        <f t="shared" si="27"/>
        <v>#NAME?</v>
      </c>
      <c r="B276" s="7" t="e">
        <f>SUMIFS(LCapitalPrêt3,LMoisPrêt3,A276)+SUMIFS(LCapitalPrêt1,LMoisPrêt1,'Prêt Récap'!A276)+SUMIFS(LCapitalPrêt2,LMoisPrêt2,'Prêt Récap'!A276)</f>
        <v>#NAME?</v>
      </c>
      <c r="C276" s="7" t="e">
        <f>SUMIFS(LIntérêtsprêt3,LMoisPrêt3,$A276)+SUMIFS(LIntérêtsPrêt1,LMoisPrêt1,'Prêt Récap'!$A276)+SUMIFS(LIntérêtsPrêt2,LMoisPrêt2,'Prêt Récap'!$A276)</f>
        <v>#NAME?</v>
      </c>
      <c r="D276" s="7" t="e">
        <f t="shared" si="23"/>
        <v>#NAME?</v>
      </c>
      <c r="E276" s="7" t="e">
        <f t="shared" si="24"/>
        <v>#NAME?</v>
      </c>
      <c r="F276" s="6" t="e">
        <f t="shared" si="25"/>
        <v>#NAME?</v>
      </c>
      <c r="G276" s="6" t="e">
        <f t="shared" si="26"/>
        <v>#NAME?</v>
      </c>
      <c r="H276" s="1" t="e">
        <f>IF(AND(MONTH(DATEVALUE([0]!MoisPrêt1&amp;"1"))=G276,[0]!AnneePrêt1=F276),[0]!MontantPrêt1,0)+IF(AND(MONTH(DATEVALUE([0]!MoisPrêt2&amp;"1"))=G276,[0]!AnneePrêt2=F276),[0]!MontantPrêt2,0)+IF(AND(MONTH(DATEVALUE(MoisPrêt3&amp;"1"))=G276,AnnéePrêt3=F276),MontantPrêt3,0)</f>
        <v>#NAME?</v>
      </c>
      <c r="I276" s="6" t="s">
        <v>25</v>
      </c>
      <c r="J276" s="6" t="s">
        <v>17</v>
      </c>
      <c r="K276" s="6" t="s">
        <v>16</v>
      </c>
    </row>
    <row r="277" spans="1:11">
      <c r="A277" s="5" t="e">
        <f t="shared" si="27"/>
        <v>#NAME?</v>
      </c>
      <c r="B277" s="7" t="e">
        <f>SUMIFS(LCapitalPrêt3,LMoisPrêt3,A277)+SUMIFS(LCapitalPrêt1,LMoisPrêt1,'Prêt Récap'!A277)+SUMIFS(LCapitalPrêt2,LMoisPrêt2,'Prêt Récap'!A277)</f>
        <v>#NAME?</v>
      </c>
      <c r="C277" s="7" t="e">
        <f>SUMIFS(LIntérêtsprêt3,LMoisPrêt3,$A277)+SUMIFS(LIntérêtsPrêt1,LMoisPrêt1,'Prêt Récap'!$A277)+SUMIFS(LIntérêtsPrêt2,LMoisPrêt2,'Prêt Récap'!$A277)</f>
        <v>#NAME?</v>
      </c>
      <c r="D277" s="7" t="e">
        <f t="shared" si="23"/>
        <v>#NAME?</v>
      </c>
      <c r="E277" s="7" t="e">
        <f t="shared" si="24"/>
        <v>#NAME?</v>
      </c>
      <c r="F277" s="6" t="e">
        <f t="shared" si="25"/>
        <v>#NAME?</v>
      </c>
      <c r="G277" s="6" t="e">
        <f t="shared" si="26"/>
        <v>#NAME?</v>
      </c>
      <c r="H277" s="1" t="e">
        <f>IF(AND(MONTH(DATEVALUE([0]!MoisPrêt1&amp;"1"))=G277,[0]!AnneePrêt1=F277),[0]!MontantPrêt1,0)+IF(AND(MONTH(DATEVALUE([0]!MoisPrêt2&amp;"1"))=G277,[0]!AnneePrêt2=F277),[0]!MontantPrêt2,0)+IF(AND(MONTH(DATEVALUE(MoisPrêt3&amp;"1"))=G277,AnnéePrêt3=F277),MontantPrêt3,0)</f>
        <v>#NAME?</v>
      </c>
      <c r="I277" s="6" t="s">
        <v>25</v>
      </c>
      <c r="J277" s="6" t="s">
        <v>17</v>
      </c>
      <c r="K277" s="6" t="s">
        <v>16</v>
      </c>
    </row>
    <row r="278" spans="1:11">
      <c r="A278" s="5" t="e">
        <f t="shared" si="27"/>
        <v>#NAME?</v>
      </c>
      <c r="B278" s="7" t="e">
        <f>SUMIFS(LCapitalPrêt3,LMoisPrêt3,A278)+SUMIFS(LCapitalPrêt1,LMoisPrêt1,'Prêt Récap'!A278)+SUMIFS(LCapitalPrêt2,LMoisPrêt2,'Prêt Récap'!A278)</f>
        <v>#NAME?</v>
      </c>
      <c r="C278" s="7" t="e">
        <f>SUMIFS(LIntérêtsprêt3,LMoisPrêt3,$A278)+SUMIFS(LIntérêtsPrêt1,LMoisPrêt1,'Prêt Récap'!$A278)+SUMIFS(LIntérêtsPrêt2,LMoisPrêt2,'Prêt Récap'!$A278)</f>
        <v>#NAME?</v>
      </c>
      <c r="D278" s="7" t="e">
        <f t="shared" si="23"/>
        <v>#NAME?</v>
      </c>
      <c r="E278" s="7" t="e">
        <f t="shared" si="24"/>
        <v>#NAME?</v>
      </c>
      <c r="F278" s="6" t="e">
        <f t="shared" si="25"/>
        <v>#NAME?</v>
      </c>
      <c r="G278" s="6" t="e">
        <f t="shared" si="26"/>
        <v>#NAME?</v>
      </c>
      <c r="H278" s="1" t="e">
        <f>IF(AND(MONTH(DATEVALUE([0]!MoisPrêt1&amp;"1"))=G278,[0]!AnneePrêt1=F278),[0]!MontantPrêt1,0)+IF(AND(MONTH(DATEVALUE([0]!MoisPrêt2&amp;"1"))=G278,[0]!AnneePrêt2=F278),[0]!MontantPrêt2,0)+IF(AND(MONTH(DATEVALUE(MoisPrêt3&amp;"1"))=G278,AnnéePrêt3=F278),MontantPrêt3,0)</f>
        <v>#NAME?</v>
      </c>
      <c r="I278" s="6" t="s">
        <v>25</v>
      </c>
      <c r="J278" s="6" t="s">
        <v>17</v>
      </c>
      <c r="K278" s="6" t="s">
        <v>16</v>
      </c>
    </row>
    <row r="279" spans="1:11">
      <c r="A279" s="5" t="e">
        <f t="shared" si="27"/>
        <v>#NAME?</v>
      </c>
      <c r="B279" s="7" t="e">
        <f>SUMIFS(LCapitalPrêt3,LMoisPrêt3,A279)+SUMIFS(LCapitalPrêt1,LMoisPrêt1,'Prêt Récap'!A279)+SUMIFS(LCapitalPrêt2,LMoisPrêt2,'Prêt Récap'!A279)</f>
        <v>#NAME?</v>
      </c>
      <c r="C279" s="7" t="e">
        <f>SUMIFS(LIntérêtsprêt3,LMoisPrêt3,$A279)+SUMIFS(LIntérêtsPrêt1,LMoisPrêt1,'Prêt Récap'!$A279)+SUMIFS(LIntérêtsPrêt2,LMoisPrêt2,'Prêt Récap'!$A279)</f>
        <v>#NAME?</v>
      </c>
      <c r="D279" s="7" t="e">
        <f t="shared" si="23"/>
        <v>#NAME?</v>
      </c>
      <c r="E279" s="7" t="e">
        <f t="shared" si="24"/>
        <v>#NAME?</v>
      </c>
      <c r="F279" s="6" t="e">
        <f t="shared" si="25"/>
        <v>#NAME?</v>
      </c>
      <c r="G279" s="6" t="e">
        <f t="shared" si="26"/>
        <v>#NAME?</v>
      </c>
      <c r="H279" s="1" t="e">
        <f>IF(AND(MONTH(DATEVALUE([0]!MoisPrêt1&amp;"1"))=G279,[0]!AnneePrêt1=F279),[0]!MontantPrêt1,0)+IF(AND(MONTH(DATEVALUE([0]!MoisPrêt2&amp;"1"))=G279,[0]!AnneePrêt2=F279),[0]!MontantPrêt2,0)+IF(AND(MONTH(DATEVALUE(MoisPrêt3&amp;"1"))=G279,AnnéePrêt3=F279),MontantPrêt3,0)</f>
        <v>#NAME?</v>
      </c>
      <c r="I279" s="6" t="s">
        <v>25</v>
      </c>
      <c r="J279" s="6" t="s">
        <v>17</v>
      </c>
      <c r="K279" s="6" t="s">
        <v>16</v>
      </c>
    </row>
    <row r="280" spans="1:11">
      <c r="A280" s="5" t="e">
        <f t="shared" si="27"/>
        <v>#NAME?</v>
      </c>
      <c r="B280" s="7" t="e">
        <f>SUMIFS(LCapitalPrêt3,LMoisPrêt3,A280)+SUMIFS(LCapitalPrêt1,LMoisPrêt1,'Prêt Récap'!A280)+SUMIFS(LCapitalPrêt2,LMoisPrêt2,'Prêt Récap'!A280)</f>
        <v>#NAME?</v>
      </c>
      <c r="C280" s="7" t="e">
        <f>SUMIFS(LIntérêtsprêt3,LMoisPrêt3,$A280)+SUMIFS(LIntérêtsPrêt1,LMoisPrêt1,'Prêt Récap'!$A280)+SUMIFS(LIntérêtsPrêt2,LMoisPrêt2,'Prêt Récap'!$A280)</f>
        <v>#NAME?</v>
      </c>
      <c r="D280" s="7" t="e">
        <f t="shared" si="23"/>
        <v>#NAME?</v>
      </c>
      <c r="E280" s="7" t="e">
        <f t="shared" si="24"/>
        <v>#NAME?</v>
      </c>
      <c r="F280" s="6" t="e">
        <f t="shared" si="25"/>
        <v>#NAME?</v>
      </c>
      <c r="G280" s="6" t="e">
        <f t="shared" si="26"/>
        <v>#NAME?</v>
      </c>
      <c r="H280" s="1" t="e">
        <f>IF(AND(MONTH(DATEVALUE([0]!MoisPrêt1&amp;"1"))=G280,[0]!AnneePrêt1=F280),[0]!MontantPrêt1,0)+IF(AND(MONTH(DATEVALUE([0]!MoisPrêt2&amp;"1"))=G280,[0]!AnneePrêt2=F280),[0]!MontantPrêt2,0)+IF(AND(MONTH(DATEVALUE(MoisPrêt3&amp;"1"))=G280,AnnéePrêt3=F280),MontantPrêt3,0)</f>
        <v>#NAME?</v>
      </c>
      <c r="I280" s="6" t="s">
        <v>25</v>
      </c>
      <c r="J280" s="6" t="s">
        <v>17</v>
      </c>
      <c r="K280" s="6" t="s">
        <v>16</v>
      </c>
    </row>
    <row r="281" spans="1:11">
      <c r="A281" s="5" t="e">
        <f t="shared" si="27"/>
        <v>#NAME?</v>
      </c>
      <c r="B281" s="7" t="e">
        <f>SUMIFS(LCapitalPrêt3,LMoisPrêt3,A281)+SUMIFS(LCapitalPrêt1,LMoisPrêt1,'Prêt Récap'!A281)+SUMIFS(LCapitalPrêt2,LMoisPrêt2,'Prêt Récap'!A281)</f>
        <v>#NAME?</v>
      </c>
      <c r="C281" s="7" t="e">
        <f>SUMIFS(LIntérêtsprêt3,LMoisPrêt3,$A281)+SUMIFS(LIntérêtsPrêt1,LMoisPrêt1,'Prêt Récap'!$A281)+SUMIFS(LIntérêtsPrêt2,LMoisPrêt2,'Prêt Récap'!$A281)</f>
        <v>#NAME?</v>
      </c>
      <c r="D281" s="7" t="e">
        <f t="shared" si="23"/>
        <v>#NAME?</v>
      </c>
      <c r="E281" s="7" t="e">
        <f t="shared" si="24"/>
        <v>#NAME?</v>
      </c>
      <c r="F281" s="6" t="e">
        <f t="shared" si="25"/>
        <v>#NAME?</v>
      </c>
      <c r="G281" s="6" t="e">
        <f t="shared" si="26"/>
        <v>#NAME?</v>
      </c>
      <c r="H281" s="1" t="e">
        <f>IF(AND(MONTH(DATEVALUE([0]!MoisPrêt1&amp;"1"))=G281,[0]!AnneePrêt1=F281),[0]!MontantPrêt1,0)+IF(AND(MONTH(DATEVALUE([0]!MoisPrêt2&amp;"1"))=G281,[0]!AnneePrêt2=F281),[0]!MontantPrêt2,0)+IF(AND(MONTH(DATEVALUE(MoisPrêt3&amp;"1"))=G281,AnnéePrêt3=F281),MontantPrêt3,0)</f>
        <v>#NAME?</v>
      </c>
      <c r="I281" s="6" t="s">
        <v>25</v>
      </c>
      <c r="J281" s="6" t="s">
        <v>17</v>
      </c>
      <c r="K281" s="6" t="s">
        <v>16</v>
      </c>
    </row>
    <row r="282" spans="1:11">
      <c r="A282" s="5" t="e">
        <f t="shared" si="27"/>
        <v>#NAME?</v>
      </c>
      <c r="B282" s="7" t="e">
        <f>SUMIFS(LCapitalPrêt3,LMoisPrêt3,A282)+SUMIFS(LCapitalPrêt1,LMoisPrêt1,'Prêt Récap'!A282)+SUMIFS(LCapitalPrêt2,LMoisPrêt2,'Prêt Récap'!A282)</f>
        <v>#NAME?</v>
      </c>
      <c r="C282" s="7" t="e">
        <f>SUMIFS(LIntérêtsprêt3,LMoisPrêt3,$A282)+SUMIFS(LIntérêtsPrêt1,LMoisPrêt1,'Prêt Récap'!$A282)+SUMIFS(LIntérêtsPrêt2,LMoisPrêt2,'Prêt Récap'!$A282)</f>
        <v>#NAME?</v>
      </c>
      <c r="D282" s="7" t="e">
        <f t="shared" si="23"/>
        <v>#NAME?</v>
      </c>
      <c r="E282" s="7" t="e">
        <f t="shared" si="24"/>
        <v>#NAME?</v>
      </c>
      <c r="F282" s="6" t="e">
        <f t="shared" si="25"/>
        <v>#NAME?</v>
      </c>
      <c r="G282" s="6" t="e">
        <f t="shared" si="26"/>
        <v>#NAME?</v>
      </c>
      <c r="H282" s="1" t="e">
        <f>IF(AND(MONTH(DATEVALUE([0]!MoisPrêt1&amp;"1"))=G282,[0]!AnneePrêt1=F282),[0]!MontantPrêt1,0)+IF(AND(MONTH(DATEVALUE([0]!MoisPrêt2&amp;"1"))=G282,[0]!AnneePrêt2=F282),[0]!MontantPrêt2,0)+IF(AND(MONTH(DATEVALUE(MoisPrêt3&amp;"1"))=G282,AnnéePrêt3=F282),MontantPrêt3,0)</f>
        <v>#NAME?</v>
      </c>
      <c r="I282" s="6" t="s">
        <v>25</v>
      </c>
      <c r="J282" s="6" t="s">
        <v>17</v>
      </c>
      <c r="K282" s="6" t="s">
        <v>16</v>
      </c>
    </row>
    <row r="283" spans="1:11">
      <c r="A283" s="5" t="e">
        <f t="shared" si="27"/>
        <v>#NAME?</v>
      </c>
      <c r="B283" s="7" t="e">
        <f>SUMIFS(LCapitalPrêt3,LMoisPrêt3,A283)+SUMIFS(LCapitalPrêt1,LMoisPrêt1,'Prêt Récap'!A283)+SUMIFS(LCapitalPrêt2,LMoisPrêt2,'Prêt Récap'!A283)</f>
        <v>#NAME?</v>
      </c>
      <c r="C283" s="7" t="e">
        <f>SUMIFS(LIntérêtsprêt3,LMoisPrêt3,$A283)+SUMIFS(LIntérêtsPrêt1,LMoisPrêt1,'Prêt Récap'!$A283)+SUMIFS(LIntérêtsPrêt2,LMoisPrêt2,'Prêt Récap'!$A283)</f>
        <v>#NAME?</v>
      </c>
      <c r="D283" s="7" t="e">
        <f t="shared" si="23"/>
        <v>#NAME?</v>
      </c>
      <c r="E283" s="7" t="e">
        <f t="shared" si="24"/>
        <v>#NAME?</v>
      </c>
      <c r="F283" s="6" t="e">
        <f t="shared" si="25"/>
        <v>#NAME?</v>
      </c>
      <c r="G283" s="6" t="e">
        <f t="shared" si="26"/>
        <v>#NAME?</v>
      </c>
      <c r="H283" s="1" t="e">
        <f>IF(AND(MONTH(DATEVALUE([0]!MoisPrêt1&amp;"1"))=G283,[0]!AnneePrêt1=F283),[0]!MontantPrêt1,0)+IF(AND(MONTH(DATEVALUE([0]!MoisPrêt2&amp;"1"))=G283,[0]!AnneePrêt2=F283),[0]!MontantPrêt2,0)+IF(AND(MONTH(DATEVALUE(MoisPrêt3&amp;"1"))=G283,AnnéePrêt3=F283),MontantPrêt3,0)</f>
        <v>#NAME?</v>
      </c>
      <c r="I283" s="6" t="s">
        <v>25</v>
      </c>
      <c r="J283" s="6" t="s">
        <v>17</v>
      </c>
      <c r="K283" s="6" t="s">
        <v>16</v>
      </c>
    </row>
    <row r="284" spans="1:11">
      <c r="A284" s="5" t="e">
        <f t="shared" si="27"/>
        <v>#NAME?</v>
      </c>
      <c r="B284" s="7" t="e">
        <f>SUMIFS(LCapitalPrêt3,LMoisPrêt3,A284)+SUMIFS(LCapitalPrêt1,LMoisPrêt1,'Prêt Récap'!A284)+SUMIFS(LCapitalPrêt2,LMoisPrêt2,'Prêt Récap'!A284)</f>
        <v>#NAME?</v>
      </c>
      <c r="C284" s="7" t="e">
        <f>SUMIFS(LIntérêtsprêt3,LMoisPrêt3,$A284)+SUMIFS(LIntérêtsPrêt1,LMoisPrêt1,'Prêt Récap'!$A284)+SUMIFS(LIntérêtsPrêt2,LMoisPrêt2,'Prêt Récap'!$A284)</f>
        <v>#NAME?</v>
      </c>
      <c r="D284" s="7" t="e">
        <f t="shared" si="23"/>
        <v>#NAME?</v>
      </c>
      <c r="E284" s="7" t="e">
        <f t="shared" si="24"/>
        <v>#NAME?</v>
      </c>
      <c r="F284" s="6" t="e">
        <f t="shared" si="25"/>
        <v>#NAME?</v>
      </c>
      <c r="G284" s="6" t="e">
        <f t="shared" si="26"/>
        <v>#NAME?</v>
      </c>
      <c r="H284" s="1" t="e">
        <f>IF(AND(MONTH(DATEVALUE([0]!MoisPrêt1&amp;"1"))=G284,[0]!AnneePrêt1=F284),[0]!MontantPrêt1,0)+IF(AND(MONTH(DATEVALUE([0]!MoisPrêt2&amp;"1"))=G284,[0]!AnneePrêt2=F284),[0]!MontantPrêt2,0)+IF(AND(MONTH(DATEVALUE(MoisPrêt3&amp;"1"))=G284,AnnéePrêt3=F284),MontantPrêt3,0)</f>
        <v>#NAME?</v>
      </c>
      <c r="I284" s="6" t="s">
        <v>25</v>
      </c>
      <c r="J284" s="6" t="s">
        <v>17</v>
      </c>
      <c r="K284" s="6" t="s">
        <v>16</v>
      </c>
    </row>
    <row r="285" spans="1:11">
      <c r="A285" s="5" t="e">
        <f t="shared" si="27"/>
        <v>#NAME?</v>
      </c>
      <c r="B285" s="7" t="e">
        <f>SUMIFS(LCapitalPrêt3,LMoisPrêt3,A285)+SUMIFS(LCapitalPrêt1,LMoisPrêt1,'Prêt Récap'!A285)+SUMIFS(LCapitalPrêt2,LMoisPrêt2,'Prêt Récap'!A285)</f>
        <v>#NAME?</v>
      </c>
      <c r="C285" s="7" t="e">
        <f>SUMIFS(LIntérêtsprêt3,LMoisPrêt3,$A285)+SUMIFS(LIntérêtsPrêt1,LMoisPrêt1,'Prêt Récap'!$A285)+SUMIFS(LIntérêtsPrêt2,LMoisPrêt2,'Prêt Récap'!$A285)</f>
        <v>#NAME?</v>
      </c>
      <c r="D285" s="7" t="e">
        <f t="shared" si="23"/>
        <v>#NAME?</v>
      </c>
      <c r="E285" s="7" t="e">
        <f t="shared" si="24"/>
        <v>#NAME?</v>
      </c>
      <c r="F285" s="6" t="e">
        <f t="shared" si="25"/>
        <v>#NAME?</v>
      </c>
      <c r="G285" s="6" t="e">
        <f t="shared" si="26"/>
        <v>#NAME?</v>
      </c>
      <c r="H285" s="1" t="e">
        <f>IF(AND(MONTH(DATEVALUE([0]!MoisPrêt1&amp;"1"))=G285,[0]!AnneePrêt1=F285),[0]!MontantPrêt1,0)+IF(AND(MONTH(DATEVALUE([0]!MoisPrêt2&amp;"1"))=G285,[0]!AnneePrêt2=F285),[0]!MontantPrêt2,0)+IF(AND(MONTH(DATEVALUE(MoisPrêt3&amp;"1"))=G285,AnnéePrêt3=F285),MontantPrêt3,0)</f>
        <v>#NAME?</v>
      </c>
      <c r="I285" s="6" t="s">
        <v>25</v>
      </c>
      <c r="J285" s="6" t="s">
        <v>17</v>
      </c>
      <c r="K285" s="6" t="s">
        <v>16</v>
      </c>
    </row>
    <row r="286" spans="1:11">
      <c r="A286" s="5" t="e">
        <f t="shared" si="27"/>
        <v>#NAME?</v>
      </c>
      <c r="B286" s="7" t="e">
        <f>SUMIFS(LCapitalPrêt3,LMoisPrêt3,A286)+SUMIFS(LCapitalPrêt1,LMoisPrêt1,'Prêt Récap'!A286)+SUMIFS(LCapitalPrêt2,LMoisPrêt2,'Prêt Récap'!A286)</f>
        <v>#NAME?</v>
      </c>
      <c r="C286" s="7" t="e">
        <f>SUMIFS(LIntérêtsprêt3,LMoisPrêt3,$A286)+SUMIFS(LIntérêtsPrêt1,LMoisPrêt1,'Prêt Récap'!$A286)+SUMIFS(LIntérêtsPrêt2,LMoisPrêt2,'Prêt Récap'!$A286)</f>
        <v>#NAME?</v>
      </c>
      <c r="D286" s="7" t="e">
        <f t="shared" si="23"/>
        <v>#NAME?</v>
      </c>
      <c r="E286" s="7" t="e">
        <f t="shared" si="24"/>
        <v>#NAME?</v>
      </c>
      <c r="F286" s="6" t="e">
        <f t="shared" si="25"/>
        <v>#NAME?</v>
      </c>
      <c r="G286" s="6" t="e">
        <f t="shared" si="26"/>
        <v>#NAME?</v>
      </c>
      <c r="H286" s="1" t="e">
        <f>IF(AND(MONTH(DATEVALUE([0]!MoisPrêt1&amp;"1"))=G286,[0]!AnneePrêt1=F286),[0]!MontantPrêt1,0)+IF(AND(MONTH(DATEVALUE([0]!MoisPrêt2&amp;"1"))=G286,[0]!AnneePrêt2=F286),[0]!MontantPrêt2,0)+IF(AND(MONTH(DATEVALUE(MoisPrêt3&amp;"1"))=G286,AnnéePrêt3=F286),MontantPrêt3,0)</f>
        <v>#NAME?</v>
      </c>
      <c r="I286" s="6" t="s">
        <v>25</v>
      </c>
      <c r="J286" s="6" t="s">
        <v>17</v>
      </c>
      <c r="K286" s="6" t="s">
        <v>16</v>
      </c>
    </row>
    <row r="287" spans="1:11">
      <c r="A287" s="5" t="e">
        <f t="shared" si="27"/>
        <v>#NAME?</v>
      </c>
      <c r="B287" s="7" t="e">
        <f>SUMIFS(LCapitalPrêt3,LMoisPrêt3,A287)+SUMIFS(LCapitalPrêt1,LMoisPrêt1,'Prêt Récap'!A287)+SUMIFS(LCapitalPrêt2,LMoisPrêt2,'Prêt Récap'!A287)</f>
        <v>#NAME?</v>
      </c>
      <c r="C287" s="7" t="e">
        <f>SUMIFS(LIntérêtsprêt3,LMoisPrêt3,$A287)+SUMIFS(LIntérêtsPrêt1,LMoisPrêt1,'Prêt Récap'!$A287)+SUMIFS(LIntérêtsPrêt2,LMoisPrêt2,'Prêt Récap'!$A287)</f>
        <v>#NAME?</v>
      </c>
      <c r="D287" s="7" t="e">
        <f t="shared" si="23"/>
        <v>#NAME?</v>
      </c>
      <c r="E287" s="7" t="e">
        <f t="shared" si="24"/>
        <v>#NAME?</v>
      </c>
      <c r="F287" s="6" t="e">
        <f t="shared" si="25"/>
        <v>#NAME?</v>
      </c>
      <c r="G287" s="6" t="e">
        <f t="shared" si="26"/>
        <v>#NAME?</v>
      </c>
      <c r="H287" s="1" t="e">
        <f>IF(AND(MONTH(DATEVALUE([0]!MoisPrêt1&amp;"1"))=G287,[0]!AnneePrêt1=F287),[0]!MontantPrêt1,0)+IF(AND(MONTH(DATEVALUE([0]!MoisPrêt2&amp;"1"))=G287,[0]!AnneePrêt2=F287),[0]!MontantPrêt2,0)+IF(AND(MONTH(DATEVALUE(MoisPrêt3&amp;"1"))=G287,AnnéePrêt3=F287),MontantPrêt3,0)</f>
        <v>#NAME?</v>
      </c>
      <c r="I287" s="6" t="s">
        <v>25</v>
      </c>
      <c r="J287" s="6" t="s">
        <v>17</v>
      </c>
      <c r="K287" s="6" t="s">
        <v>16</v>
      </c>
    </row>
    <row r="288" spans="1:11">
      <c r="A288" s="5" t="e">
        <f t="shared" si="27"/>
        <v>#NAME?</v>
      </c>
      <c r="B288" s="7" t="e">
        <f>SUMIFS(LCapitalPrêt3,LMoisPrêt3,A288)+SUMIFS(LCapitalPrêt1,LMoisPrêt1,'Prêt Récap'!A288)+SUMIFS(LCapitalPrêt2,LMoisPrêt2,'Prêt Récap'!A288)</f>
        <v>#NAME?</v>
      </c>
      <c r="C288" s="7" t="e">
        <f>SUMIFS(LIntérêtsprêt3,LMoisPrêt3,$A288)+SUMIFS(LIntérêtsPrêt1,LMoisPrêt1,'Prêt Récap'!$A288)+SUMIFS(LIntérêtsPrêt2,LMoisPrêt2,'Prêt Récap'!$A288)</f>
        <v>#NAME?</v>
      </c>
      <c r="D288" s="7" t="e">
        <f t="shared" si="23"/>
        <v>#NAME?</v>
      </c>
      <c r="E288" s="7" t="e">
        <f t="shared" si="24"/>
        <v>#NAME?</v>
      </c>
      <c r="F288" s="6" t="e">
        <f t="shared" si="25"/>
        <v>#NAME?</v>
      </c>
      <c r="G288" s="6" t="e">
        <f t="shared" si="26"/>
        <v>#NAME?</v>
      </c>
      <c r="H288" s="1" t="e">
        <f>IF(AND(MONTH(DATEVALUE([0]!MoisPrêt1&amp;"1"))=G288,[0]!AnneePrêt1=F288),[0]!MontantPrêt1,0)+IF(AND(MONTH(DATEVALUE([0]!MoisPrêt2&amp;"1"))=G288,[0]!AnneePrêt2=F288),[0]!MontantPrêt2,0)+IF(AND(MONTH(DATEVALUE(MoisPrêt3&amp;"1"))=G288,AnnéePrêt3=F288),MontantPrêt3,0)</f>
        <v>#NAME?</v>
      </c>
      <c r="I288" s="6" t="s">
        <v>25</v>
      </c>
      <c r="J288" s="6" t="s">
        <v>17</v>
      </c>
      <c r="K288" s="6" t="s">
        <v>16</v>
      </c>
    </row>
    <row r="289" spans="1:11">
      <c r="A289" s="5" t="e">
        <f t="shared" si="27"/>
        <v>#NAME?</v>
      </c>
      <c r="B289" s="7" t="e">
        <f>SUMIFS(LCapitalPrêt3,LMoisPrêt3,A289)+SUMIFS(LCapitalPrêt1,LMoisPrêt1,'Prêt Récap'!A289)+SUMIFS(LCapitalPrêt2,LMoisPrêt2,'Prêt Récap'!A289)</f>
        <v>#NAME?</v>
      </c>
      <c r="C289" s="7" t="e">
        <f>SUMIFS(LIntérêtsprêt3,LMoisPrêt3,$A289)+SUMIFS(LIntérêtsPrêt1,LMoisPrêt1,'Prêt Récap'!$A289)+SUMIFS(LIntérêtsPrêt2,LMoisPrêt2,'Prêt Récap'!$A289)</f>
        <v>#NAME?</v>
      </c>
      <c r="D289" s="7" t="e">
        <f t="shared" si="23"/>
        <v>#NAME?</v>
      </c>
      <c r="E289" s="7" t="e">
        <f t="shared" si="24"/>
        <v>#NAME?</v>
      </c>
      <c r="F289" s="6" t="e">
        <f t="shared" si="25"/>
        <v>#NAME?</v>
      </c>
      <c r="G289" s="6" t="e">
        <f t="shared" si="26"/>
        <v>#NAME?</v>
      </c>
      <c r="H289" s="1" t="e">
        <f>IF(AND(MONTH(DATEVALUE([0]!MoisPrêt1&amp;"1"))=G289,[0]!AnneePrêt1=F289),[0]!MontantPrêt1,0)+IF(AND(MONTH(DATEVALUE([0]!MoisPrêt2&amp;"1"))=G289,[0]!AnneePrêt2=F289),[0]!MontantPrêt2,0)+IF(AND(MONTH(DATEVALUE(MoisPrêt3&amp;"1"))=G289,AnnéePrêt3=F289),MontantPrêt3,0)</f>
        <v>#NAME?</v>
      </c>
      <c r="I289" s="6" t="s">
        <v>25</v>
      </c>
      <c r="J289" s="6" t="s">
        <v>17</v>
      </c>
      <c r="K289" s="6" t="s">
        <v>16</v>
      </c>
    </row>
    <row r="290" spans="1:11">
      <c r="A290" s="5" t="e">
        <f t="shared" si="27"/>
        <v>#NAME?</v>
      </c>
      <c r="B290" s="7" t="e">
        <f>SUMIFS(LCapitalPrêt3,LMoisPrêt3,A290)+SUMIFS(LCapitalPrêt1,LMoisPrêt1,'Prêt Récap'!A290)+SUMIFS(LCapitalPrêt2,LMoisPrêt2,'Prêt Récap'!A290)</f>
        <v>#NAME?</v>
      </c>
      <c r="C290" s="7" t="e">
        <f>SUMIFS(LIntérêtsprêt3,LMoisPrêt3,$A290)+SUMIFS(LIntérêtsPrêt1,LMoisPrêt1,'Prêt Récap'!$A290)+SUMIFS(LIntérêtsPrêt2,LMoisPrêt2,'Prêt Récap'!$A290)</f>
        <v>#NAME?</v>
      </c>
      <c r="D290" s="7" t="e">
        <f t="shared" si="23"/>
        <v>#NAME?</v>
      </c>
      <c r="E290" s="7" t="e">
        <f t="shared" si="24"/>
        <v>#NAME?</v>
      </c>
      <c r="F290" s="6" t="e">
        <f t="shared" si="25"/>
        <v>#NAME?</v>
      </c>
      <c r="G290" s="6" t="e">
        <f t="shared" si="26"/>
        <v>#NAME?</v>
      </c>
      <c r="H290" s="1" t="e">
        <f>IF(AND(MONTH(DATEVALUE([0]!MoisPrêt1&amp;"1"))=G290,[0]!AnneePrêt1=F290),[0]!MontantPrêt1,0)+IF(AND(MONTH(DATEVALUE([0]!MoisPrêt2&amp;"1"))=G290,[0]!AnneePrêt2=F290),[0]!MontantPrêt2,0)+IF(AND(MONTH(DATEVALUE(MoisPrêt3&amp;"1"))=G290,AnnéePrêt3=F290),MontantPrêt3,0)</f>
        <v>#NAME?</v>
      </c>
      <c r="I290" s="6" t="s">
        <v>25</v>
      </c>
      <c r="J290" s="6" t="s">
        <v>17</v>
      </c>
      <c r="K290" s="6" t="s">
        <v>16</v>
      </c>
    </row>
    <row r="291" spans="1:11">
      <c r="A291" s="5" t="e">
        <f t="shared" si="27"/>
        <v>#NAME?</v>
      </c>
      <c r="B291" s="7" t="e">
        <f>SUMIFS(LCapitalPrêt3,LMoisPrêt3,A291)+SUMIFS(LCapitalPrêt1,LMoisPrêt1,'Prêt Récap'!A291)+SUMIFS(LCapitalPrêt2,LMoisPrêt2,'Prêt Récap'!A291)</f>
        <v>#NAME?</v>
      </c>
      <c r="C291" s="7" t="e">
        <f>SUMIFS(LIntérêtsprêt3,LMoisPrêt3,$A291)+SUMIFS(LIntérêtsPrêt1,LMoisPrêt1,'Prêt Récap'!$A291)+SUMIFS(LIntérêtsPrêt2,LMoisPrêt2,'Prêt Récap'!$A291)</f>
        <v>#NAME?</v>
      </c>
      <c r="D291" s="7" t="e">
        <f t="shared" si="23"/>
        <v>#NAME?</v>
      </c>
      <c r="E291" s="7" t="e">
        <f t="shared" si="24"/>
        <v>#NAME?</v>
      </c>
      <c r="F291" s="6" t="e">
        <f t="shared" si="25"/>
        <v>#NAME?</v>
      </c>
      <c r="G291" s="6" t="e">
        <f t="shared" si="26"/>
        <v>#NAME?</v>
      </c>
      <c r="H291" s="1" t="e">
        <f>IF(AND(MONTH(DATEVALUE([0]!MoisPrêt1&amp;"1"))=G291,[0]!AnneePrêt1=F291),[0]!MontantPrêt1,0)+IF(AND(MONTH(DATEVALUE([0]!MoisPrêt2&amp;"1"))=G291,[0]!AnneePrêt2=F291),[0]!MontantPrêt2,0)+IF(AND(MONTH(DATEVALUE(MoisPrêt3&amp;"1"))=G291,AnnéePrêt3=F291),MontantPrêt3,0)</f>
        <v>#NAME?</v>
      </c>
      <c r="I291" s="6" t="s">
        <v>25</v>
      </c>
      <c r="J291" s="6" t="s">
        <v>17</v>
      </c>
      <c r="K291" s="6" t="s">
        <v>16</v>
      </c>
    </row>
    <row r="292" spans="1:11">
      <c r="A292" s="5" t="e">
        <f t="shared" si="27"/>
        <v>#NAME?</v>
      </c>
      <c r="B292" s="7" t="e">
        <f>SUMIFS(LCapitalPrêt3,LMoisPrêt3,A292)+SUMIFS(LCapitalPrêt1,LMoisPrêt1,'Prêt Récap'!A292)+SUMIFS(LCapitalPrêt2,LMoisPrêt2,'Prêt Récap'!A292)</f>
        <v>#NAME?</v>
      </c>
      <c r="C292" s="7" t="e">
        <f>SUMIFS(LIntérêtsprêt3,LMoisPrêt3,$A292)+SUMIFS(LIntérêtsPrêt1,LMoisPrêt1,'Prêt Récap'!$A292)+SUMIFS(LIntérêtsPrêt2,LMoisPrêt2,'Prêt Récap'!$A292)</f>
        <v>#NAME?</v>
      </c>
      <c r="D292" s="7" t="e">
        <f t="shared" si="23"/>
        <v>#NAME?</v>
      </c>
      <c r="E292" s="7" t="e">
        <f t="shared" si="24"/>
        <v>#NAME?</v>
      </c>
      <c r="F292" s="6" t="e">
        <f t="shared" si="25"/>
        <v>#NAME?</v>
      </c>
      <c r="G292" s="6" t="e">
        <f t="shared" si="26"/>
        <v>#NAME?</v>
      </c>
      <c r="H292" s="1" t="e">
        <f>IF(AND(MONTH(DATEVALUE([0]!MoisPrêt1&amp;"1"))=G292,[0]!AnneePrêt1=F292),[0]!MontantPrêt1,0)+IF(AND(MONTH(DATEVALUE([0]!MoisPrêt2&amp;"1"))=G292,[0]!AnneePrêt2=F292),[0]!MontantPrêt2,0)+IF(AND(MONTH(DATEVALUE(MoisPrêt3&amp;"1"))=G292,AnnéePrêt3=F292),MontantPrêt3,0)</f>
        <v>#NAME?</v>
      </c>
      <c r="I292" s="6" t="s">
        <v>25</v>
      </c>
      <c r="J292" s="6" t="s">
        <v>17</v>
      </c>
      <c r="K292" s="6" t="s">
        <v>16</v>
      </c>
    </row>
    <row r="293" spans="1:11">
      <c r="A293" s="5" t="e">
        <f t="shared" si="27"/>
        <v>#NAME?</v>
      </c>
      <c r="B293" s="7" t="e">
        <f>SUMIFS(LCapitalPrêt3,LMoisPrêt3,A293)+SUMIFS(LCapitalPrêt1,LMoisPrêt1,'Prêt Récap'!A293)+SUMIFS(LCapitalPrêt2,LMoisPrêt2,'Prêt Récap'!A293)</f>
        <v>#NAME?</v>
      </c>
      <c r="C293" s="7" t="e">
        <f>SUMIFS(LIntérêtsprêt3,LMoisPrêt3,$A293)+SUMIFS(LIntérêtsPrêt1,LMoisPrêt1,'Prêt Récap'!$A293)+SUMIFS(LIntérêtsPrêt2,LMoisPrêt2,'Prêt Récap'!$A293)</f>
        <v>#NAME?</v>
      </c>
      <c r="D293" s="7" t="e">
        <f t="shared" si="23"/>
        <v>#NAME?</v>
      </c>
      <c r="E293" s="7" t="e">
        <f t="shared" si="24"/>
        <v>#NAME?</v>
      </c>
      <c r="F293" s="6" t="e">
        <f t="shared" si="25"/>
        <v>#NAME?</v>
      </c>
      <c r="G293" s="6" t="e">
        <f t="shared" si="26"/>
        <v>#NAME?</v>
      </c>
      <c r="H293" s="1" t="e">
        <f>IF(AND(MONTH(DATEVALUE([0]!MoisPrêt1&amp;"1"))=G293,[0]!AnneePrêt1=F293),[0]!MontantPrêt1,0)+IF(AND(MONTH(DATEVALUE([0]!MoisPrêt2&amp;"1"))=G293,[0]!AnneePrêt2=F293),[0]!MontantPrêt2,0)+IF(AND(MONTH(DATEVALUE(MoisPrêt3&amp;"1"))=G293,AnnéePrêt3=F293),MontantPrêt3,0)</f>
        <v>#NAME?</v>
      </c>
      <c r="I293" s="6" t="s">
        <v>25</v>
      </c>
      <c r="J293" s="6" t="s">
        <v>17</v>
      </c>
      <c r="K293" s="6" t="s">
        <v>16</v>
      </c>
    </row>
    <row r="294" spans="1:11">
      <c r="A294" s="5" t="e">
        <f t="shared" si="27"/>
        <v>#NAME?</v>
      </c>
      <c r="B294" s="7" t="e">
        <f>SUMIFS(LCapitalPrêt3,LMoisPrêt3,A294)+SUMIFS(LCapitalPrêt1,LMoisPrêt1,'Prêt Récap'!A294)+SUMIFS(LCapitalPrêt2,LMoisPrêt2,'Prêt Récap'!A294)</f>
        <v>#NAME?</v>
      </c>
      <c r="C294" s="7" t="e">
        <f>SUMIFS(LIntérêtsprêt3,LMoisPrêt3,$A294)+SUMIFS(LIntérêtsPrêt1,LMoisPrêt1,'Prêt Récap'!$A294)+SUMIFS(LIntérêtsPrêt2,LMoisPrêt2,'Prêt Récap'!$A294)</f>
        <v>#NAME?</v>
      </c>
      <c r="D294" s="7" t="e">
        <f t="shared" si="23"/>
        <v>#NAME?</v>
      </c>
      <c r="E294" s="7" t="e">
        <f t="shared" si="24"/>
        <v>#NAME?</v>
      </c>
      <c r="F294" s="6" t="e">
        <f t="shared" si="25"/>
        <v>#NAME?</v>
      </c>
      <c r="G294" s="6" t="e">
        <f t="shared" si="26"/>
        <v>#NAME?</v>
      </c>
      <c r="H294" s="1" t="e">
        <f>IF(AND(MONTH(DATEVALUE([0]!MoisPrêt1&amp;"1"))=G294,[0]!AnneePrêt1=F294),[0]!MontantPrêt1,0)+IF(AND(MONTH(DATEVALUE([0]!MoisPrêt2&amp;"1"))=G294,[0]!AnneePrêt2=F294),[0]!MontantPrêt2,0)+IF(AND(MONTH(DATEVALUE(MoisPrêt3&amp;"1"))=G294,AnnéePrêt3=F294),MontantPrêt3,0)</f>
        <v>#NAME?</v>
      </c>
      <c r="I294" s="6" t="s">
        <v>25</v>
      </c>
      <c r="J294" s="6" t="s">
        <v>17</v>
      </c>
      <c r="K294" s="6" t="s">
        <v>16</v>
      </c>
    </row>
    <row r="295" spans="1:11">
      <c r="A295" s="5" t="e">
        <f t="shared" si="27"/>
        <v>#NAME?</v>
      </c>
      <c r="B295" s="7" t="e">
        <f>SUMIFS(LCapitalPrêt3,LMoisPrêt3,A295)+SUMIFS(LCapitalPrêt1,LMoisPrêt1,'Prêt Récap'!A295)+SUMIFS(LCapitalPrêt2,LMoisPrêt2,'Prêt Récap'!A295)</f>
        <v>#NAME?</v>
      </c>
      <c r="C295" s="7" t="e">
        <f>SUMIFS(LIntérêtsprêt3,LMoisPrêt3,$A295)+SUMIFS(LIntérêtsPrêt1,LMoisPrêt1,'Prêt Récap'!$A295)+SUMIFS(LIntérêtsPrêt2,LMoisPrêt2,'Prêt Récap'!$A295)</f>
        <v>#NAME?</v>
      </c>
      <c r="D295" s="7" t="e">
        <f t="shared" si="23"/>
        <v>#NAME?</v>
      </c>
      <c r="E295" s="7" t="e">
        <f t="shared" si="24"/>
        <v>#NAME?</v>
      </c>
      <c r="F295" s="6" t="e">
        <f t="shared" si="25"/>
        <v>#NAME?</v>
      </c>
      <c r="G295" s="6" t="e">
        <f t="shared" si="26"/>
        <v>#NAME?</v>
      </c>
      <c r="H295" s="1" t="e">
        <f>IF(AND(MONTH(DATEVALUE([0]!MoisPrêt1&amp;"1"))=G295,[0]!AnneePrêt1=F295),[0]!MontantPrêt1,0)+IF(AND(MONTH(DATEVALUE([0]!MoisPrêt2&amp;"1"))=G295,[0]!AnneePrêt2=F295),[0]!MontantPrêt2,0)+IF(AND(MONTH(DATEVALUE(MoisPrêt3&amp;"1"))=G295,AnnéePrêt3=F295),MontantPrêt3,0)</f>
        <v>#NAME?</v>
      </c>
      <c r="I295" s="6" t="s">
        <v>25</v>
      </c>
      <c r="J295" s="6" t="s">
        <v>17</v>
      </c>
      <c r="K295" s="6" t="s">
        <v>16</v>
      </c>
    </row>
    <row r="296" spans="1:11">
      <c r="A296" s="5" t="e">
        <f t="shared" si="27"/>
        <v>#NAME?</v>
      </c>
      <c r="B296" s="7" t="e">
        <f>SUMIFS(LCapitalPrêt3,LMoisPrêt3,A296)+SUMIFS(LCapitalPrêt1,LMoisPrêt1,'Prêt Récap'!A296)+SUMIFS(LCapitalPrêt2,LMoisPrêt2,'Prêt Récap'!A296)</f>
        <v>#NAME?</v>
      </c>
      <c r="C296" s="7" t="e">
        <f>SUMIFS(LIntérêtsprêt3,LMoisPrêt3,$A296)+SUMIFS(LIntérêtsPrêt1,LMoisPrêt1,'Prêt Récap'!$A296)+SUMIFS(LIntérêtsPrêt2,LMoisPrêt2,'Prêt Récap'!$A296)</f>
        <v>#NAME?</v>
      </c>
      <c r="D296" s="7" t="e">
        <f t="shared" si="23"/>
        <v>#NAME?</v>
      </c>
      <c r="E296" s="7" t="e">
        <f t="shared" si="24"/>
        <v>#NAME?</v>
      </c>
      <c r="F296" s="6" t="e">
        <f t="shared" si="25"/>
        <v>#NAME?</v>
      </c>
      <c r="G296" s="6" t="e">
        <f t="shared" si="26"/>
        <v>#NAME?</v>
      </c>
      <c r="H296" s="1" t="e">
        <f>IF(AND(MONTH(DATEVALUE([0]!MoisPrêt1&amp;"1"))=G296,[0]!AnneePrêt1=F296),[0]!MontantPrêt1,0)+IF(AND(MONTH(DATEVALUE([0]!MoisPrêt2&amp;"1"))=G296,[0]!AnneePrêt2=F296),[0]!MontantPrêt2,0)+IF(AND(MONTH(DATEVALUE(MoisPrêt3&amp;"1"))=G296,AnnéePrêt3=F296),MontantPrêt3,0)</f>
        <v>#NAME?</v>
      </c>
      <c r="I296" s="6" t="s">
        <v>25</v>
      </c>
      <c r="J296" s="6" t="s">
        <v>17</v>
      </c>
      <c r="K296" s="6" t="s">
        <v>16</v>
      </c>
    </row>
    <row r="297" spans="1:11">
      <c r="A297" s="5" t="e">
        <f t="shared" si="27"/>
        <v>#NAME?</v>
      </c>
      <c r="B297" s="7" t="e">
        <f>SUMIFS(LCapitalPrêt3,LMoisPrêt3,A297)+SUMIFS(LCapitalPrêt1,LMoisPrêt1,'Prêt Récap'!A297)+SUMIFS(LCapitalPrêt2,LMoisPrêt2,'Prêt Récap'!A297)</f>
        <v>#NAME?</v>
      </c>
      <c r="C297" s="7" t="e">
        <f>SUMIFS(LIntérêtsprêt3,LMoisPrêt3,$A297)+SUMIFS(LIntérêtsPrêt1,LMoisPrêt1,'Prêt Récap'!$A297)+SUMIFS(LIntérêtsPrêt2,LMoisPrêt2,'Prêt Récap'!$A297)</f>
        <v>#NAME?</v>
      </c>
      <c r="D297" s="7" t="e">
        <f t="shared" si="23"/>
        <v>#NAME?</v>
      </c>
      <c r="E297" s="7" t="e">
        <f t="shared" si="24"/>
        <v>#NAME?</v>
      </c>
      <c r="F297" s="6" t="e">
        <f t="shared" si="25"/>
        <v>#NAME?</v>
      </c>
      <c r="G297" s="6" t="e">
        <f t="shared" si="26"/>
        <v>#NAME?</v>
      </c>
      <c r="H297" s="1" t="e">
        <f>IF(AND(MONTH(DATEVALUE([0]!MoisPrêt1&amp;"1"))=G297,[0]!AnneePrêt1=F297),[0]!MontantPrêt1,0)+IF(AND(MONTH(DATEVALUE([0]!MoisPrêt2&amp;"1"))=G297,[0]!AnneePrêt2=F297),[0]!MontantPrêt2,0)+IF(AND(MONTH(DATEVALUE(MoisPrêt3&amp;"1"))=G297,AnnéePrêt3=F297),MontantPrêt3,0)</f>
        <v>#NAME?</v>
      </c>
      <c r="I297" s="6" t="s">
        <v>25</v>
      </c>
      <c r="J297" s="6" t="s">
        <v>17</v>
      </c>
      <c r="K297" s="6" t="s">
        <v>16</v>
      </c>
    </row>
    <row r="298" spans="1:11">
      <c r="A298" s="5" t="e">
        <f t="shared" si="27"/>
        <v>#NAME?</v>
      </c>
      <c r="B298" s="7" t="e">
        <f>SUMIFS(LCapitalPrêt3,LMoisPrêt3,A298)+SUMIFS(LCapitalPrêt1,LMoisPrêt1,'Prêt Récap'!A298)+SUMIFS(LCapitalPrêt2,LMoisPrêt2,'Prêt Récap'!A298)</f>
        <v>#NAME?</v>
      </c>
      <c r="C298" s="7" t="e">
        <f>SUMIFS(LIntérêtsprêt3,LMoisPrêt3,$A298)+SUMIFS(LIntérêtsPrêt1,LMoisPrêt1,'Prêt Récap'!$A298)+SUMIFS(LIntérêtsPrêt2,LMoisPrêt2,'Prêt Récap'!$A298)</f>
        <v>#NAME?</v>
      </c>
      <c r="D298" s="7" t="e">
        <f t="shared" si="23"/>
        <v>#NAME?</v>
      </c>
      <c r="E298" s="7" t="e">
        <f t="shared" si="24"/>
        <v>#NAME?</v>
      </c>
      <c r="F298" s="6" t="e">
        <f t="shared" si="25"/>
        <v>#NAME?</v>
      </c>
      <c r="G298" s="6" t="e">
        <f t="shared" si="26"/>
        <v>#NAME?</v>
      </c>
      <c r="H298" s="1" t="e">
        <f>IF(AND(MONTH(DATEVALUE([0]!MoisPrêt1&amp;"1"))=G298,[0]!AnneePrêt1=F298),[0]!MontantPrêt1,0)+IF(AND(MONTH(DATEVALUE([0]!MoisPrêt2&amp;"1"))=G298,[0]!AnneePrêt2=F298),[0]!MontantPrêt2,0)+IF(AND(MONTH(DATEVALUE(MoisPrêt3&amp;"1"))=G298,AnnéePrêt3=F298),MontantPrêt3,0)</f>
        <v>#NAME?</v>
      </c>
      <c r="I298" s="6" t="s">
        <v>25</v>
      </c>
      <c r="J298" s="6" t="s">
        <v>17</v>
      </c>
      <c r="K298" s="6" t="s">
        <v>16</v>
      </c>
    </row>
    <row r="299" spans="1:11">
      <c r="A299" s="5" t="e">
        <f t="shared" si="27"/>
        <v>#NAME?</v>
      </c>
      <c r="B299" s="7" t="e">
        <f>SUMIFS(LCapitalPrêt3,LMoisPrêt3,A299)+SUMIFS(LCapitalPrêt1,LMoisPrêt1,'Prêt Récap'!A299)+SUMIFS(LCapitalPrêt2,LMoisPrêt2,'Prêt Récap'!A299)</f>
        <v>#NAME?</v>
      </c>
      <c r="C299" s="7" t="e">
        <f>SUMIFS(LIntérêtsprêt3,LMoisPrêt3,$A299)+SUMIFS(LIntérêtsPrêt1,LMoisPrêt1,'Prêt Récap'!$A299)+SUMIFS(LIntérêtsPrêt2,LMoisPrêt2,'Prêt Récap'!$A299)</f>
        <v>#NAME?</v>
      </c>
      <c r="D299" s="7" t="e">
        <f t="shared" si="23"/>
        <v>#NAME?</v>
      </c>
      <c r="E299" s="7" t="e">
        <f t="shared" si="24"/>
        <v>#NAME?</v>
      </c>
      <c r="F299" s="6" t="e">
        <f t="shared" si="25"/>
        <v>#NAME?</v>
      </c>
      <c r="G299" s="6" t="e">
        <f t="shared" si="26"/>
        <v>#NAME?</v>
      </c>
      <c r="H299" s="1" t="e">
        <f>IF(AND(MONTH(DATEVALUE([0]!MoisPrêt1&amp;"1"))=G299,[0]!AnneePrêt1=F299),[0]!MontantPrêt1,0)+IF(AND(MONTH(DATEVALUE([0]!MoisPrêt2&amp;"1"))=G299,[0]!AnneePrêt2=F299),[0]!MontantPrêt2,0)+IF(AND(MONTH(DATEVALUE(MoisPrêt3&amp;"1"))=G299,AnnéePrêt3=F299),MontantPrêt3,0)</f>
        <v>#NAME?</v>
      </c>
      <c r="I299" s="6" t="s">
        <v>25</v>
      </c>
      <c r="J299" s="6" t="s">
        <v>17</v>
      </c>
      <c r="K299" s="6" t="s">
        <v>16</v>
      </c>
    </row>
    <row r="300" spans="1:11">
      <c r="A300" s="5" t="e">
        <f t="shared" si="27"/>
        <v>#NAME?</v>
      </c>
      <c r="B300" s="7" t="e">
        <f>SUMIFS(LCapitalPrêt3,LMoisPrêt3,A300)+SUMIFS(LCapitalPrêt1,LMoisPrêt1,'Prêt Récap'!A300)+SUMIFS(LCapitalPrêt2,LMoisPrêt2,'Prêt Récap'!A300)</f>
        <v>#NAME?</v>
      </c>
      <c r="C300" s="7" t="e">
        <f>SUMIFS(LIntérêtsprêt3,LMoisPrêt3,$A300)+SUMIFS(LIntérêtsPrêt1,LMoisPrêt1,'Prêt Récap'!$A300)+SUMIFS(LIntérêtsPrêt2,LMoisPrêt2,'Prêt Récap'!$A300)</f>
        <v>#NAME?</v>
      </c>
      <c r="D300" s="7" t="e">
        <f t="shared" si="23"/>
        <v>#NAME?</v>
      </c>
      <c r="E300" s="7" t="e">
        <f t="shared" si="24"/>
        <v>#NAME?</v>
      </c>
      <c r="F300" s="6" t="e">
        <f t="shared" si="25"/>
        <v>#NAME?</v>
      </c>
      <c r="G300" s="6" t="e">
        <f t="shared" si="26"/>
        <v>#NAME?</v>
      </c>
      <c r="H300" s="1" t="e">
        <f>IF(AND(MONTH(DATEVALUE([0]!MoisPrêt1&amp;"1"))=G300,[0]!AnneePrêt1=F300),[0]!MontantPrêt1,0)+IF(AND(MONTH(DATEVALUE([0]!MoisPrêt2&amp;"1"))=G300,[0]!AnneePrêt2=F300),[0]!MontantPrêt2,0)+IF(AND(MONTH(DATEVALUE(MoisPrêt3&amp;"1"))=G300,AnnéePrêt3=F300),MontantPrêt3,0)</f>
        <v>#NAME?</v>
      </c>
      <c r="I300" s="6" t="s">
        <v>25</v>
      </c>
      <c r="J300" s="6" t="s">
        <v>17</v>
      </c>
      <c r="K300" s="6" t="s">
        <v>16</v>
      </c>
    </row>
    <row r="301" spans="1:11">
      <c r="A301" s="5" t="e">
        <f t="shared" si="27"/>
        <v>#NAME?</v>
      </c>
      <c r="B301" s="7" t="e">
        <f>SUMIFS(LCapitalPrêt3,LMoisPrêt3,A301)+SUMIFS(LCapitalPrêt1,LMoisPrêt1,'Prêt Récap'!A301)+SUMIFS(LCapitalPrêt2,LMoisPrêt2,'Prêt Récap'!A301)</f>
        <v>#NAME?</v>
      </c>
      <c r="C301" s="7" t="e">
        <f>SUMIFS(LIntérêtsprêt3,LMoisPrêt3,$A301)+SUMIFS(LIntérêtsPrêt1,LMoisPrêt1,'Prêt Récap'!$A301)+SUMIFS(LIntérêtsPrêt2,LMoisPrêt2,'Prêt Récap'!$A301)</f>
        <v>#NAME?</v>
      </c>
      <c r="D301" s="7" t="e">
        <f t="shared" si="23"/>
        <v>#NAME?</v>
      </c>
      <c r="E301" s="7" t="e">
        <f t="shared" si="24"/>
        <v>#NAME?</v>
      </c>
      <c r="F301" s="6" t="e">
        <f t="shared" si="25"/>
        <v>#NAME?</v>
      </c>
      <c r="G301" s="6" t="e">
        <f t="shared" si="26"/>
        <v>#NAME?</v>
      </c>
      <c r="H301" s="1" t="e">
        <f>IF(AND(MONTH(DATEVALUE([0]!MoisPrêt1&amp;"1"))=G301,[0]!AnneePrêt1=F301),[0]!MontantPrêt1,0)+IF(AND(MONTH(DATEVALUE([0]!MoisPrêt2&amp;"1"))=G301,[0]!AnneePrêt2=F301),[0]!MontantPrêt2,0)+IF(AND(MONTH(DATEVALUE(MoisPrêt3&amp;"1"))=G301,AnnéePrêt3=F301),MontantPrêt3,0)</f>
        <v>#NAME?</v>
      </c>
      <c r="I301" s="6" t="s">
        <v>25</v>
      </c>
      <c r="J301" s="6" t="s">
        <v>17</v>
      </c>
      <c r="K301" s="6" t="s">
        <v>16</v>
      </c>
    </row>
    <row r="302" spans="1:11">
      <c r="A302" s="5" t="e">
        <f t="shared" si="27"/>
        <v>#NAME?</v>
      </c>
      <c r="B302" s="7" t="e">
        <f>SUMIFS(LCapitalPrêt3,LMoisPrêt3,A302)+SUMIFS(LCapitalPrêt1,LMoisPrêt1,'Prêt Récap'!A302)+SUMIFS(LCapitalPrêt2,LMoisPrêt2,'Prêt Récap'!A302)</f>
        <v>#NAME?</v>
      </c>
      <c r="C302" s="7" t="e">
        <f>SUMIFS(LIntérêtsprêt3,LMoisPrêt3,$A302)+SUMIFS(LIntérêtsPrêt1,LMoisPrêt1,'Prêt Récap'!$A302)+SUMIFS(LIntérêtsPrêt2,LMoisPrêt2,'Prêt Récap'!$A302)</f>
        <v>#NAME?</v>
      </c>
      <c r="D302" s="7" t="e">
        <f t="shared" si="23"/>
        <v>#NAME?</v>
      </c>
      <c r="E302" s="7" t="e">
        <f t="shared" si="24"/>
        <v>#NAME?</v>
      </c>
      <c r="F302" s="6" t="e">
        <f t="shared" si="25"/>
        <v>#NAME?</v>
      </c>
      <c r="G302" s="6" t="e">
        <f t="shared" si="26"/>
        <v>#NAME?</v>
      </c>
      <c r="H302" s="1" t="e">
        <f>IF(AND(MONTH(DATEVALUE([0]!MoisPrêt1&amp;"1"))=G302,[0]!AnneePrêt1=F302),[0]!MontantPrêt1,0)+IF(AND(MONTH(DATEVALUE([0]!MoisPrêt2&amp;"1"))=G302,[0]!AnneePrêt2=F302),[0]!MontantPrêt2,0)+IF(AND(MONTH(DATEVALUE(MoisPrêt3&amp;"1"))=G302,AnnéePrêt3=F302),MontantPrêt3,0)</f>
        <v>#NAME?</v>
      </c>
      <c r="I302" s="6" t="s">
        <v>25</v>
      </c>
      <c r="J302" s="6" t="s">
        <v>17</v>
      </c>
      <c r="K302" s="6" t="s">
        <v>16</v>
      </c>
    </row>
    <row r="303" spans="1:11">
      <c r="A303" s="5" t="e">
        <f t="shared" si="27"/>
        <v>#NAME?</v>
      </c>
      <c r="B303" s="7" t="e">
        <f>SUMIFS(LCapitalPrêt3,LMoisPrêt3,A303)+SUMIFS(LCapitalPrêt1,LMoisPrêt1,'Prêt Récap'!A303)+SUMIFS(LCapitalPrêt2,LMoisPrêt2,'Prêt Récap'!A303)</f>
        <v>#NAME?</v>
      </c>
      <c r="C303" s="7" t="e">
        <f>SUMIFS(LIntérêtsprêt3,LMoisPrêt3,$A303)+SUMIFS(LIntérêtsPrêt1,LMoisPrêt1,'Prêt Récap'!$A303)+SUMIFS(LIntérêtsPrêt2,LMoisPrêt2,'Prêt Récap'!$A303)</f>
        <v>#NAME?</v>
      </c>
      <c r="D303" s="7" t="e">
        <f t="shared" si="23"/>
        <v>#NAME?</v>
      </c>
      <c r="E303" s="7" t="e">
        <f t="shared" si="24"/>
        <v>#NAME?</v>
      </c>
      <c r="F303" s="6" t="e">
        <f t="shared" si="25"/>
        <v>#NAME?</v>
      </c>
      <c r="G303" s="6" t="e">
        <f t="shared" si="26"/>
        <v>#NAME?</v>
      </c>
      <c r="H303" s="1" t="e">
        <f>IF(AND(MONTH(DATEVALUE([0]!MoisPrêt1&amp;"1"))=G303,[0]!AnneePrêt1=F303),[0]!MontantPrêt1,0)+IF(AND(MONTH(DATEVALUE([0]!MoisPrêt2&amp;"1"))=G303,[0]!AnneePrêt2=F303),[0]!MontantPrêt2,0)+IF(AND(MONTH(DATEVALUE(MoisPrêt3&amp;"1"))=G303,AnnéePrêt3=F303),MontantPrêt3,0)</f>
        <v>#NAME?</v>
      </c>
      <c r="I303" s="6" t="s">
        <v>25</v>
      </c>
      <c r="J303" s="6" t="s">
        <v>17</v>
      </c>
      <c r="K303" s="6" t="s">
        <v>16</v>
      </c>
    </row>
    <row r="304" spans="1:11">
      <c r="A304" s="5" t="e">
        <f t="shared" si="27"/>
        <v>#NAME?</v>
      </c>
      <c r="B304" s="7" t="e">
        <f>SUMIFS(LCapitalPrêt3,LMoisPrêt3,A304)+SUMIFS(LCapitalPrêt1,LMoisPrêt1,'Prêt Récap'!A304)+SUMIFS(LCapitalPrêt2,LMoisPrêt2,'Prêt Récap'!A304)</f>
        <v>#NAME?</v>
      </c>
      <c r="C304" s="7" t="e">
        <f>SUMIFS(LIntérêtsprêt3,LMoisPrêt3,$A304)+SUMIFS(LIntérêtsPrêt1,LMoisPrêt1,'Prêt Récap'!$A304)+SUMIFS(LIntérêtsPrêt2,LMoisPrêt2,'Prêt Récap'!$A304)</f>
        <v>#NAME?</v>
      </c>
      <c r="D304" s="7" t="e">
        <f t="shared" si="23"/>
        <v>#NAME?</v>
      </c>
      <c r="E304" s="7" t="e">
        <f t="shared" si="24"/>
        <v>#NAME?</v>
      </c>
      <c r="F304" s="6" t="e">
        <f t="shared" si="25"/>
        <v>#NAME?</v>
      </c>
      <c r="G304" s="6" t="e">
        <f t="shared" si="26"/>
        <v>#NAME?</v>
      </c>
      <c r="H304" s="1" t="e">
        <f>IF(AND(MONTH(DATEVALUE([0]!MoisPrêt1&amp;"1"))=G304,[0]!AnneePrêt1=F304),[0]!MontantPrêt1,0)+IF(AND(MONTH(DATEVALUE([0]!MoisPrêt2&amp;"1"))=G304,[0]!AnneePrêt2=F304),[0]!MontantPrêt2,0)+IF(AND(MONTH(DATEVALUE(MoisPrêt3&amp;"1"))=G304,AnnéePrêt3=F304),MontantPrêt3,0)</f>
        <v>#NAME?</v>
      </c>
      <c r="I304" s="6" t="s">
        <v>25</v>
      </c>
      <c r="J304" s="6" t="s">
        <v>17</v>
      </c>
      <c r="K304" s="6" t="s">
        <v>16</v>
      </c>
    </row>
    <row r="305" spans="1:11">
      <c r="A305" s="5" t="e">
        <f t="shared" si="27"/>
        <v>#NAME?</v>
      </c>
      <c r="B305" s="7" t="e">
        <f>SUMIFS(LCapitalPrêt3,LMoisPrêt3,A305)+SUMIFS(LCapitalPrêt1,LMoisPrêt1,'Prêt Récap'!A305)+SUMIFS(LCapitalPrêt2,LMoisPrêt2,'Prêt Récap'!A305)</f>
        <v>#NAME?</v>
      </c>
      <c r="C305" s="7" t="e">
        <f>SUMIFS(LIntérêtsprêt3,LMoisPrêt3,$A305)+SUMIFS(LIntérêtsPrêt1,LMoisPrêt1,'Prêt Récap'!$A305)+SUMIFS(LIntérêtsPrêt2,LMoisPrêt2,'Prêt Récap'!$A305)</f>
        <v>#NAME?</v>
      </c>
      <c r="D305" s="7" t="e">
        <f t="shared" si="23"/>
        <v>#NAME?</v>
      </c>
      <c r="E305" s="7" t="e">
        <f t="shared" si="24"/>
        <v>#NAME?</v>
      </c>
      <c r="F305" s="6" t="e">
        <f t="shared" si="25"/>
        <v>#NAME?</v>
      </c>
      <c r="G305" s="6" t="e">
        <f t="shared" si="26"/>
        <v>#NAME?</v>
      </c>
      <c r="H305" s="1" t="e">
        <f>IF(AND(MONTH(DATEVALUE([0]!MoisPrêt1&amp;"1"))=G305,[0]!AnneePrêt1=F305),[0]!MontantPrêt1,0)+IF(AND(MONTH(DATEVALUE([0]!MoisPrêt2&amp;"1"))=G305,[0]!AnneePrêt2=F305),[0]!MontantPrêt2,0)+IF(AND(MONTH(DATEVALUE(MoisPrêt3&amp;"1"))=G305,AnnéePrêt3=F305),MontantPrêt3,0)</f>
        <v>#NAME?</v>
      </c>
      <c r="I305" s="6" t="s">
        <v>25</v>
      </c>
      <c r="J305" s="6" t="s">
        <v>17</v>
      </c>
      <c r="K305" s="6" t="s">
        <v>16</v>
      </c>
    </row>
    <row r="306" spans="1:11">
      <c r="A306" s="5" t="e">
        <f t="shared" si="27"/>
        <v>#NAME?</v>
      </c>
      <c r="B306" s="7" t="e">
        <f>SUMIFS(LCapitalPrêt3,LMoisPrêt3,A306)+SUMIFS(LCapitalPrêt1,LMoisPrêt1,'Prêt Récap'!A306)+SUMIFS(LCapitalPrêt2,LMoisPrêt2,'Prêt Récap'!A306)</f>
        <v>#NAME?</v>
      </c>
      <c r="C306" s="7" t="e">
        <f>SUMIFS(LIntérêtsprêt3,LMoisPrêt3,$A306)+SUMIFS(LIntérêtsPrêt1,LMoisPrêt1,'Prêt Récap'!$A306)+SUMIFS(LIntérêtsPrêt2,LMoisPrêt2,'Prêt Récap'!$A306)</f>
        <v>#NAME?</v>
      </c>
      <c r="D306" s="7" t="e">
        <f t="shared" si="23"/>
        <v>#NAME?</v>
      </c>
      <c r="E306" s="7" t="e">
        <f t="shared" si="24"/>
        <v>#NAME?</v>
      </c>
      <c r="F306" s="6" t="e">
        <f t="shared" si="25"/>
        <v>#NAME?</v>
      </c>
      <c r="G306" s="6" t="e">
        <f t="shared" si="26"/>
        <v>#NAME?</v>
      </c>
      <c r="H306" s="1" t="e">
        <f>IF(AND(MONTH(DATEVALUE([0]!MoisPrêt1&amp;"1"))=G306,[0]!AnneePrêt1=F306),[0]!MontantPrêt1,0)+IF(AND(MONTH(DATEVALUE([0]!MoisPrêt2&amp;"1"))=G306,[0]!AnneePrêt2=F306),[0]!MontantPrêt2,0)+IF(AND(MONTH(DATEVALUE(MoisPrêt3&amp;"1"))=G306,AnnéePrêt3=F306),MontantPrêt3,0)</f>
        <v>#NAME?</v>
      </c>
      <c r="I306" s="6" t="s">
        <v>25</v>
      </c>
      <c r="J306" s="6" t="s">
        <v>17</v>
      </c>
      <c r="K306" s="6" t="s">
        <v>16</v>
      </c>
    </row>
    <row r="307" spans="1:11">
      <c r="A307" s="5" t="e">
        <f t="shared" si="27"/>
        <v>#NAME?</v>
      </c>
      <c r="B307" s="7" t="e">
        <f>SUMIFS(LCapitalPrêt3,LMoisPrêt3,A307)+SUMIFS(LCapitalPrêt1,LMoisPrêt1,'Prêt Récap'!A307)+SUMIFS(LCapitalPrêt2,LMoisPrêt2,'Prêt Récap'!A307)</f>
        <v>#NAME?</v>
      </c>
      <c r="C307" s="7" t="e">
        <f>SUMIFS(LIntérêtsprêt3,LMoisPrêt3,$A307)+SUMIFS(LIntérêtsPrêt1,LMoisPrêt1,'Prêt Récap'!$A307)+SUMIFS(LIntérêtsPrêt2,LMoisPrêt2,'Prêt Récap'!$A307)</f>
        <v>#NAME?</v>
      </c>
      <c r="D307" s="7" t="e">
        <f t="shared" si="23"/>
        <v>#NAME?</v>
      </c>
      <c r="E307" s="7" t="e">
        <f t="shared" si="24"/>
        <v>#NAME?</v>
      </c>
      <c r="F307" s="6" t="e">
        <f t="shared" si="25"/>
        <v>#NAME?</v>
      </c>
      <c r="G307" s="6" t="e">
        <f t="shared" si="26"/>
        <v>#NAME?</v>
      </c>
      <c r="H307" s="1" t="e">
        <f>IF(AND(MONTH(DATEVALUE([0]!MoisPrêt1&amp;"1"))=G307,[0]!AnneePrêt1=F307),[0]!MontantPrêt1,0)+IF(AND(MONTH(DATEVALUE([0]!MoisPrêt2&amp;"1"))=G307,[0]!AnneePrêt2=F307),[0]!MontantPrêt2,0)+IF(AND(MONTH(DATEVALUE(MoisPrêt3&amp;"1"))=G307,AnnéePrêt3=F307),MontantPrêt3,0)</f>
        <v>#NAME?</v>
      </c>
      <c r="I307" s="6" t="s">
        <v>25</v>
      </c>
      <c r="J307" s="6" t="s">
        <v>17</v>
      </c>
      <c r="K307" s="6" t="s">
        <v>16</v>
      </c>
    </row>
    <row r="308" spans="1:11">
      <c r="A308" s="5" t="e">
        <f t="shared" si="27"/>
        <v>#NAME?</v>
      </c>
      <c r="B308" s="7" t="e">
        <f>SUMIFS(LCapitalPrêt3,LMoisPrêt3,A308)+SUMIFS(LCapitalPrêt1,LMoisPrêt1,'Prêt Récap'!A308)+SUMIFS(LCapitalPrêt2,LMoisPrêt2,'Prêt Récap'!A308)</f>
        <v>#NAME?</v>
      </c>
      <c r="C308" s="7" t="e">
        <f>SUMIFS(LIntérêtsprêt3,LMoisPrêt3,$A308)+SUMIFS(LIntérêtsPrêt1,LMoisPrêt1,'Prêt Récap'!$A308)+SUMIFS(LIntérêtsPrêt2,LMoisPrêt2,'Prêt Récap'!$A308)</f>
        <v>#NAME?</v>
      </c>
      <c r="D308" s="7" t="e">
        <f t="shared" si="23"/>
        <v>#NAME?</v>
      </c>
      <c r="E308" s="7" t="e">
        <f t="shared" si="24"/>
        <v>#NAME?</v>
      </c>
      <c r="F308" s="6" t="e">
        <f t="shared" si="25"/>
        <v>#NAME?</v>
      </c>
      <c r="G308" s="6" t="e">
        <f t="shared" si="26"/>
        <v>#NAME?</v>
      </c>
      <c r="H308" s="1" t="e">
        <f>IF(AND(MONTH(DATEVALUE([0]!MoisPrêt1&amp;"1"))=G308,[0]!AnneePrêt1=F308),[0]!MontantPrêt1,0)+IF(AND(MONTH(DATEVALUE([0]!MoisPrêt2&amp;"1"))=G308,[0]!AnneePrêt2=F308),[0]!MontantPrêt2,0)+IF(AND(MONTH(DATEVALUE(MoisPrêt3&amp;"1"))=G308,AnnéePrêt3=F308),MontantPrêt3,0)</f>
        <v>#NAME?</v>
      </c>
      <c r="I308" s="6" t="s">
        <v>25</v>
      </c>
      <c r="J308" s="6" t="s">
        <v>17</v>
      </c>
      <c r="K308" s="6" t="s">
        <v>16</v>
      </c>
    </row>
    <row r="309" spans="1:11">
      <c r="A309" s="5" t="e">
        <f t="shared" si="27"/>
        <v>#NAME?</v>
      </c>
      <c r="B309" s="7" t="e">
        <f>SUMIFS(LCapitalPrêt3,LMoisPrêt3,A309)+SUMIFS(LCapitalPrêt1,LMoisPrêt1,'Prêt Récap'!A309)+SUMIFS(LCapitalPrêt2,LMoisPrêt2,'Prêt Récap'!A309)</f>
        <v>#NAME?</v>
      </c>
      <c r="C309" s="7" t="e">
        <f>SUMIFS(LIntérêtsprêt3,LMoisPrêt3,$A309)+SUMIFS(LIntérêtsPrêt1,LMoisPrêt1,'Prêt Récap'!$A309)+SUMIFS(LIntérêtsPrêt2,LMoisPrêt2,'Prêt Récap'!$A309)</f>
        <v>#NAME?</v>
      </c>
      <c r="D309" s="7" t="e">
        <f t="shared" si="23"/>
        <v>#NAME?</v>
      </c>
      <c r="E309" s="7" t="e">
        <f t="shared" si="24"/>
        <v>#NAME?</v>
      </c>
      <c r="F309" s="6" t="e">
        <f t="shared" si="25"/>
        <v>#NAME?</v>
      </c>
      <c r="G309" s="6" t="e">
        <f t="shared" si="26"/>
        <v>#NAME?</v>
      </c>
      <c r="H309" s="1" t="e">
        <f>IF(AND(MONTH(DATEVALUE([0]!MoisPrêt1&amp;"1"))=G309,[0]!AnneePrêt1=F309),[0]!MontantPrêt1,0)+IF(AND(MONTH(DATEVALUE([0]!MoisPrêt2&amp;"1"))=G309,[0]!AnneePrêt2=F309),[0]!MontantPrêt2,0)+IF(AND(MONTH(DATEVALUE(MoisPrêt3&amp;"1"))=G309,AnnéePrêt3=F309),MontantPrêt3,0)</f>
        <v>#NAME?</v>
      </c>
      <c r="I309" s="6" t="s">
        <v>25</v>
      </c>
      <c r="J309" s="6" t="s">
        <v>17</v>
      </c>
      <c r="K309" s="6" t="s">
        <v>16</v>
      </c>
    </row>
    <row r="310" spans="1:11">
      <c r="A310" s="5" t="e">
        <f t="shared" si="27"/>
        <v>#NAME?</v>
      </c>
      <c r="B310" s="7" t="e">
        <f>SUMIFS(LCapitalPrêt3,LMoisPrêt3,A310)+SUMIFS(LCapitalPrêt1,LMoisPrêt1,'Prêt Récap'!A310)+SUMIFS(LCapitalPrêt2,LMoisPrêt2,'Prêt Récap'!A310)</f>
        <v>#NAME?</v>
      </c>
      <c r="C310" s="7" t="e">
        <f>SUMIFS(LIntérêtsprêt3,LMoisPrêt3,$A310)+SUMIFS(LIntérêtsPrêt1,LMoisPrêt1,'Prêt Récap'!$A310)+SUMIFS(LIntérêtsPrêt2,LMoisPrêt2,'Prêt Récap'!$A310)</f>
        <v>#NAME?</v>
      </c>
      <c r="D310" s="7" t="e">
        <f t="shared" si="23"/>
        <v>#NAME?</v>
      </c>
      <c r="E310" s="7" t="e">
        <f t="shared" si="24"/>
        <v>#NAME?</v>
      </c>
      <c r="F310" s="6" t="e">
        <f t="shared" si="25"/>
        <v>#NAME?</v>
      </c>
      <c r="G310" s="6" t="e">
        <f t="shared" si="26"/>
        <v>#NAME?</v>
      </c>
      <c r="H310" s="1" t="e">
        <f>IF(AND(MONTH(DATEVALUE([0]!MoisPrêt1&amp;"1"))=G310,[0]!AnneePrêt1=F310),[0]!MontantPrêt1,0)+IF(AND(MONTH(DATEVALUE([0]!MoisPrêt2&amp;"1"))=G310,[0]!AnneePrêt2=F310),[0]!MontantPrêt2,0)+IF(AND(MONTH(DATEVALUE(MoisPrêt3&amp;"1"))=G310,AnnéePrêt3=F310),MontantPrêt3,0)</f>
        <v>#NAME?</v>
      </c>
      <c r="I310" s="6" t="s">
        <v>25</v>
      </c>
      <c r="J310" s="6" t="s">
        <v>17</v>
      </c>
      <c r="K310" s="6" t="s">
        <v>16</v>
      </c>
    </row>
    <row r="311" spans="1:11">
      <c r="A311" s="5" t="e">
        <f t="shared" si="27"/>
        <v>#NAME?</v>
      </c>
      <c r="B311" s="7" t="e">
        <f>SUMIFS(LCapitalPrêt3,LMoisPrêt3,A311)+SUMIFS(LCapitalPrêt1,LMoisPrêt1,'Prêt Récap'!A311)+SUMIFS(LCapitalPrêt2,LMoisPrêt2,'Prêt Récap'!A311)</f>
        <v>#NAME?</v>
      </c>
      <c r="C311" s="7" t="e">
        <f>SUMIFS(LIntérêtsprêt3,LMoisPrêt3,$A311)+SUMIFS(LIntérêtsPrêt1,LMoisPrêt1,'Prêt Récap'!$A311)+SUMIFS(LIntérêtsPrêt2,LMoisPrêt2,'Prêt Récap'!$A311)</f>
        <v>#NAME?</v>
      </c>
      <c r="D311" s="7" t="e">
        <f t="shared" si="23"/>
        <v>#NAME?</v>
      </c>
      <c r="E311" s="7" t="e">
        <f t="shared" si="24"/>
        <v>#NAME?</v>
      </c>
      <c r="F311" s="6" t="e">
        <f t="shared" si="25"/>
        <v>#NAME?</v>
      </c>
      <c r="G311" s="6" t="e">
        <f t="shared" si="26"/>
        <v>#NAME?</v>
      </c>
      <c r="H311" s="1" t="e">
        <f>IF(AND(MONTH(DATEVALUE([0]!MoisPrêt1&amp;"1"))=G311,[0]!AnneePrêt1=F311),[0]!MontantPrêt1,0)+IF(AND(MONTH(DATEVALUE([0]!MoisPrêt2&amp;"1"))=G311,[0]!AnneePrêt2=F311),[0]!MontantPrêt2,0)+IF(AND(MONTH(DATEVALUE(MoisPrêt3&amp;"1"))=G311,AnnéePrêt3=F311),MontantPrêt3,0)</f>
        <v>#NAME?</v>
      </c>
      <c r="I311" s="6" t="s">
        <v>25</v>
      </c>
      <c r="J311" s="6" t="s">
        <v>17</v>
      </c>
      <c r="K311" s="6" t="s">
        <v>16</v>
      </c>
    </row>
    <row r="312" spans="1:11">
      <c r="A312" s="5" t="e">
        <f t="shared" si="27"/>
        <v>#NAME?</v>
      </c>
      <c r="B312" s="7" t="e">
        <f>SUMIFS(LCapitalPrêt3,LMoisPrêt3,A312)+SUMIFS(LCapitalPrêt1,LMoisPrêt1,'Prêt Récap'!A312)+SUMIFS(LCapitalPrêt2,LMoisPrêt2,'Prêt Récap'!A312)</f>
        <v>#NAME?</v>
      </c>
      <c r="C312" s="7" t="e">
        <f>SUMIFS(LIntérêtsprêt3,LMoisPrêt3,$A312)+SUMIFS(LIntérêtsPrêt1,LMoisPrêt1,'Prêt Récap'!$A312)+SUMIFS(LIntérêtsPrêt2,LMoisPrêt2,'Prêt Récap'!$A312)</f>
        <v>#NAME?</v>
      </c>
      <c r="D312" s="7" t="e">
        <f t="shared" si="23"/>
        <v>#NAME?</v>
      </c>
      <c r="E312" s="7" t="e">
        <f t="shared" si="24"/>
        <v>#NAME?</v>
      </c>
      <c r="F312" s="6" t="e">
        <f t="shared" si="25"/>
        <v>#NAME?</v>
      </c>
      <c r="G312" s="6" t="e">
        <f t="shared" si="26"/>
        <v>#NAME?</v>
      </c>
      <c r="H312" s="1" t="e">
        <f>IF(AND(MONTH(DATEVALUE([0]!MoisPrêt1&amp;"1"))=G312,[0]!AnneePrêt1=F312),[0]!MontantPrêt1,0)+IF(AND(MONTH(DATEVALUE([0]!MoisPrêt2&amp;"1"))=G312,[0]!AnneePrêt2=F312),[0]!MontantPrêt2,0)+IF(AND(MONTH(DATEVALUE(MoisPrêt3&amp;"1"))=G312,AnnéePrêt3=F312),MontantPrêt3,0)</f>
        <v>#NAME?</v>
      </c>
      <c r="I312" s="6" t="s">
        <v>25</v>
      </c>
      <c r="J312" s="6" t="s">
        <v>17</v>
      </c>
      <c r="K312" s="6" t="s">
        <v>16</v>
      </c>
    </row>
    <row r="313" spans="1:11">
      <c r="A313" s="5" t="e">
        <f t="shared" si="27"/>
        <v>#NAME?</v>
      </c>
      <c r="B313" s="7" t="e">
        <f>SUMIFS(LCapitalPrêt3,LMoisPrêt3,A313)+SUMIFS(LCapitalPrêt1,LMoisPrêt1,'Prêt Récap'!A313)+SUMIFS(LCapitalPrêt2,LMoisPrêt2,'Prêt Récap'!A313)</f>
        <v>#NAME?</v>
      </c>
      <c r="C313" s="7" t="e">
        <f>SUMIFS(LIntérêtsprêt3,LMoisPrêt3,$A313)+SUMIFS(LIntérêtsPrêt1,LMoisPrêt1,'Prêt Récap'!$A313)+SUMIFS(LIntérêtsPrêt2,LMoisPrêt2,'Prêt Récap'!$A313)</f>
        <v>#NAME?</v>
      </c>
      <c r="D313" s="7" t="e">
        <f t="shared" si="23"/>
        <v>#NAME?</v>
      </c>
      <c r="E313" s="7" t="e">
        <f t="shared" si="24"/>
        <v>#NAME?</v>
      </c>
      <c r="F313" s="6" t="e">
        <f t="shared" si="25"/>
        <v>#NAME?</v>
      </c>
      <c r="G313" s="6" t="e">
        <f t="shared" si="26"/>
        <v>#NAME?</v>
      </c>
      <c r="H313" s="1" t="e">
        <f>IF(AND(MONTH(DATEVALUE([0]!MoisPrêt1&amp;"1"))=G313,[0]!AnneePrêt1=F313),[0]!MontantPrêt1,0)+IF(AND(MONTH(DATEVALUE([0]!MoisPrêt2&amp;"1"))=G313,[0]!AnneePrêt2=F313),[0]!MontantPrêt2,0)+IF(AND(MONTH(DATEVALUE(MoisPrêt3&amp;"1"))=G313,AnnéePrêt3=F313),MontantPrêt3,0)</f>
        <v>#NAME?</v>
      </c>
      <c r="I313" s="6" t="s">
        <v>25</v>
      </c>
      <c r="J313" s="6" t="s">
        <v>17</v>
      </c>
      <c r="K313" s="6" t="s">
        <v>16</v>
      </c>
    </row>
    <row r="314" spans="1:11">
      <c r="A314" s="5" t="e">
        <f t="shared" si="27"/>
        <v>#NAME?</v>
      </c>
      <c r="B314" s="7" t="e">
        <f>SUMIFS(LCapitalPrêt3,LMoisPrêt3,A314)+SUMIFS(LCapitalPrêt1,LMoisPrêt1,'Prêt Récap'!A314)+SUMIFS(LCapitalPrêt2,LMoisPrêt2,'Prêt Récap'!A314)</f>
        <v>#NAME?</v>
      </c>
      <c r="C314" s="7" t="e">
        <f>SUMIFS(LIntérêtsprêt3,LMoisPrêt3,$A314)+SUMIFS(LIntérêtsPrêt1,LMoisPrêt1,'Prêt Récap'!$A314)+SUMIFS(LIntérêtsPrêt2,LMoisPrêt2,'Prêt Récap'!$A314)</f>
        <v>#NAME?</v>
      </c>
      <c r="D314" s="7" t="e">
        <f t="shared" si="23"/>
        <v>#NAME?</v>
      </c>
      <c r="E314" s="7" t="e">
        <f t="shared" si="24"/>
        <v>#NAME?</v>
      </c>
      <c r="F314" s="6" t="e">
        <f t="shared" si="25"/>
        <v>#NAME?</v>
      </c>
      <c r="G314" s="6" t="e">
        <f t="shared" si="26"/>
        <v>#NAME?</v>
      </c>
      <c r="H314" s="1" t="e">
        <f>IF(AND(MONTH(DATEVALUE([0]!MoisPrêt1&amp;"1"))=G314,[0]!AnneePrêt1=F314),[0]!MontantPrêt1,0)+IF(AND(MONTH(DATEVALUE([0]!MoisPrêt2&amp;"1"))=G314,[0]!AnneePrêt2=F314),[0]!MontantPrêt2,0)+IF(AND(MONTH(DATEVALUE(MoisPrêt3&amp;"1"))=G314,AnnéePrêt3=F314),MontantPrêt3,0)</f>
        <v>#NAME?</v>
      </c>
      <c r="I314" s="6" t="s">
        <v>25</v>
      </c>
      <c r="J314" s="6" t="s">
        <v>17</v>
      </c>
      <c r="K314" s="6" t="s">
        <v>16</v>
      </c>
    </row>
    <row r="315" spans="1:11">
      <c r="A315" s="5" t="e">
        <f t="shared" si="27"/>
        <v>#NAME?</v>
      </c>
      <c r="B315" s="7" t="e">
        <f>SUMIFS(LCapitalPrêt3,LMoisPrêt3,A315)+SUMIFS(LCapitalPrêt1,LMoisPrêt1,'Prêt Récap'!A315)+SUMIFS(LCapitalPrêt2,LMoisPrêt2,'Prêt Récap'!A315)</f>
        <v>#NAME?</v>
      </c>
      <c r="C315" s="7" t="e">
        <f>SUMIFS(LIntérêtsprêt3,LMoisPrêt3,$A315)+SUMIFS(LIntérêtsPrêt1,LMoisPrêt1,'Prêt Récap'!$A315)+SUMIFS(LIntérêtsPrêt2,LMoisPrêt2,'Prêt Récap'!$A315)</f>
        <v>#NAME?</v>
      </c>
      <c r="D315" s="7" t="e">
        <f t="shared" si="23"/>
        <v>#NAME?</v>
      </c>
      <c r="E315" s="7" t="e">
        <f t="shared" si="24"/>
        <v>#NAME?</v>
      </c>
      <c r="F315" s="6" t="e">
        <f t="shared" si="25"/>
        <v>#NAME?</v>
      </c>
      <c r="G315" s="6" t="e">
        <f t="shared" si="26"/>
        <v>#NAME?</v>
      </c>
      <c r="H315" s="1" t="e">
        <f>IF(AND(MONTH(DATEVALUE([0]!MoisPrêt1&amp;"1"))=G315,[0]!AnneePrêt1=F315),[0]!MontantPrêt1,0)+IF(AND(MONTH(DATEVALUE([0]!MoisPrêt2&amp;"1"))=G315,[0]!AnneePrêt2=F315),[0]!MontantPrêt2,0)+IF(AND(MONTH(DATEVALUE(MoisPrêt3&amp;"1"))=G315,AnnéePrêt3=F315),MontantPrêt3,0)</f>
        <v>#NAME?</v>
      </c>
      <c r="I315" s="6" t="s">
        <v>25</v>
      </c>
      <c r="J315" s="6" t="s">
        <v>17</v>
      </c>
      <c r="K315" s="6" t="s">
        <v>16</v>
      </c>
    </row>
    <row r="316" spans="1:11">
      <c r="A316" s="5" t="e">
        <f t="shared" si="27"/>
        <v>#NAME?</v>
      </c>
      <c r="B316" s="7" t="e">
        <f>SUMIFS(LCapitalPrêt3,LMoisPrêt3,A316)+SUMIFS(LCapitalPrêt1,LMoisPrêt1,'Prêt Récap'!A316)+SUMIFS(LCapitalPrêt2,LMoisPrêt2,'Prêt Récap'!A316)</f>
        <v>#NAME?</v>
      </c>
      <c r="C316" s="7" t="e">
        <f>SUMIFS(LIntérêtsprêt3,LMoisPrêt3,$A316)+SUMIFS(LIntérêtsPrêt1,LMoisPrêt1,'Prêt Récap'!$A316)+SUMIFS(LIntérêtsPrêt2,LMoisPrêt2,'Prêt Récap'!$A316)</f>
        <v>#NAME?</v>
      </c>
      <c r="D316" s="7" t="e">
        <f t="shared" si="23"/>
        <v>#NAME?</v>
      </c>
      <c r="E316" s="7" t="e">
        <f t="shared" si="24"/>
        <v>#NAME?</v>
      </c>
      <c r="F316" s="6" t="e">
        <f t="shared" si="25"/>
        <v>#NAME?</v>
      </c>
      <c r="G316" s="6" t="e">
        <f t="shared" si="26"/>
        <v>#NAME?</v>
      </c>
      <c r="H316" s="1" t="e">
        <f>IF(AND(MONTH(DATEVALUE([0]!MoisPrêt1&amp;"1"))=G316,[0]!AnneePrêt1=F316),[0]!MontantPrêt1,0)+IF(AND(MONTH(DATEVALUE([0]!MoisPrêt2&amp;"1"))=G316,[0]!AnneePrêt2=F316),[0]!MontantPrêt2,0)+IF(AND(MONTH(DATEVALUE(MoisPrêt3&amp;"1"))=G316,AnnéePrêt3=F316),MontantPrêt3,0)</f>
        <v>#NAME?</v>
      </c>
      <c r="I316" s="6" t="s">
        <v>25</v>
      </c>
      <c r="J316" s="6" t="s">
        <v>17</v>
      </c>
      <c r="K316" s="6" t="s">
        <v>16</v>
      </c>
    </row>
    <row r="317" spans="1:11">
      <c r="A317" s="5" t="e">
        <f t="shared" si="27"/>
        <v>#NAME?</v>
      </c>
      <c r="B317" s="7" t="e">
        <f>SUMIFS(LCapitalPrêt3,LMoisPrêt3,A317)+SUMIFS(LCapitalPrêt1,LMoisPrêt1,'Prêt Récap'!A317)+SUMIFS(LCapitalPrêt2,LMoisPrêt2,'Prêt Récap'!A317)</f>
        <v>#NAME?</v>
      </c>
      <c r="C317" s="7" t="e">
        <f>SUMIFS(LIntérêtsprêt3,LMoisPrêt3,$A317)+SUMIFS(LIntérêtsPrêt1,LMoisPrêt1,'Prêt Récap'!$A317)+SUMIFS(LIntérêtsPrêt2,LMoisPrêt2,'Prêt Récap'!$A317)</f>
        <v>#NAME?</v>
      </c>
      <c r="D317" s="7" t="e">
        <f t="shared" si="23"/>
        <v>#NAME?</v>
      </c>
      <c r="E317" s="7" t="e">
        <f t="shared" si="24"/>
        <v>#NAME?</v>
      </c>
      <c r="F317" s="6" t="e">
        <f t="shared" si="25"/>
        <v>#NAME?</v>
      </c>
      <c r="G317" s="6" t="e">
        <f t="shared" si="26"/>
        <v>#NAME?</v>
      </c>
      <c r="H317" s="1" t="e">
        <f>IF(AND(MONTH(DATEVALUE([0]!MoisPrêt1&amp;"1"))=G317,[0]!AnneePrêt1=F317),[0]!MontantPrêt1,0)+IF(AND(MONTH(DATEVALUE([0]!MoisPrêt2&amp;"1"))=G317,[0]!AnneePrêt2=F317),[0]!MontantPrêt2,0)+IF(AND(MONTH(DATEVALUE(MoisPrêt3&amp;"1"))=G317,AnnéePrêt3=F317),MontantPrêt3,0)</f>
        <v>#NAME?</v>
      </c>
      <c r="I317" s="6" t="s">
        <v>25</v>
      </c>
      <c r="J317" s="6" t="s">
        <v>17</v>
      </c>
      <c r="K317" s="6" t="s">
        <v>16</v>
      </c>
    </row>
    <row r="318" spans="1:11">
      <c r="A318" s="5" t="e">
        <f t="shared" si="27"/>
        <v>#NAME?</v>
      </c>
      <c r="B318" s="7" t="e">
        <f>SUMIFS(LCapitalPrêt3,LMoisPrêt3,A318)+SUMIFS(LCapitalPrêt1,LMoisPrêt1,'Prêt Récap'!A318)+SUMIFS(LCapitalPrêt2,LMoisPrêt2,'Prêt Récap'!A318)</f>
        <v>#NAME?</v>
      </c>
      <c r="C318" s="7" t="e">
        <f>SUMIFS(LIntérêtsprêt3,LMoisPrêt3,$A318)+SUMIFS(LIntérêtsPrêt1,LMoisPrêt1,'Prêt Récap'!$A318)+SUMIFS(LIntérêtsPrêt2,LMoisPrêt2,'Prêt Récap'!$A318)</f>
        <v>#NAME?</v>
      </c>
      <c r="D318" s="7" t="e">
        <f t="shared" si="23"/>
        <v>#NAME?</v>
      </c>
      <c r="E318" s="7" t="e">
        <f t="shared" si="24"/>
        <v>#NAME?</v>
      </c>
      <c r="F318" s="6" t="e">
        <f t="shared" si="25"/>
        <v>#NAME?</v>
      </c>
      <c r="G318" s="6" t="e">
        <f t="shared" si="26"/>
        <v>#NAME?</v>
      </c>
      <c r="H318" s="1" t="e">
        <f>IF(AND(MONTH(DATEVALUE([0]!MoisPrêt1&amp;"1"))=G318,[0]!AnneePrêt1=F318),[0]!MontantPrêt1,0)+IF(AND(MONTH(DATEVALUE([0]!MoisPrêt2&amp;"1"))=G318,[0]!AnneePrêt2=F318),[0]!MontantPrêt2,0)+IF(AND(MONTH(DATEVALUE(MoisPrêt3&amp;"1"))=G318,AnnéePrêt3=F318),MontantPrêt3,0)</f>
        <v>#NAME?</v>
      </c>
      <c r="I318" s="6" t="s">
        <v>25</v>
      </c>
      <c r="J318" s="6" t="s">
        <v>17</v>
      </c>
      <c r="K318" s="6" t="s">
        <v>16</v>
      </c>
    </row>
    <row r="319" spans="1:11">
      <c r="A319" s="5" t="e">
        <f t="shared" si="27"/>
        <v>#NAME?</v>
      </c>
      <c r="B319" s="7" t="e">
        <f>SUMIFS(LCapitalPrêt3,LMoisPrêt3,A319)+SUMIFS(LCapitalPrêt1,LMoisPrêt1,'Prêt Récap'!A319)+SUMIFS(LCapitalPrêt2,LMoisPrêt2,'Prêt Récap'!A319)</f>
        <v>#NAME?</v>
      </c>
      <c r="C319" s="7" t="e">
        <f>SUMIFS(LIntérêtsprêt3,LMoisPrêt3,$A319)+SUMIFS(LIntérêtsPrêt1,LMoisPrêt1,'Prêt Récap'!$A319)+SUMIFS(LIntérêtsPrêt2,LMoisPrêt2,'Prêt Récap'!$A319)</f>
        <v>#NAME?</v>
      </c>
      <c r="D319" s="7" t="e">
        <f t="shared" si="23"/>
        <v>#NAME?</v>
      </c>
      <c r="E319" s="7" t="e">
        <f t="shared" si="24"/>
        <v>#NAME?</v>
      </c>
      <c r="F319" s="6" t="e">
        <f t="shared" si="25"/>
        <v>#NAME?</v>
      </c>
      <c r="G319" s="6" t="e">
        <f t="shared" si="26"/>
        <v>#NAME?</v>
      </c>
      <c r="H319" s="1" t="e">
        <f>IF(AND(MONTH(DATEVALUE([0]!MoisPrêt1&amp;"1"))=G319,[0]!AnneePrêt1=F319),[0]!MontantPrêt1,0)+IF(AND(MONTH(DATEVALUE([0]!MoisPrêt2&amp;"1"))=G319,[0]!AnneePrêt2=F319),[0]!MontantPrêt2,0)+IF(AND(MONTH(DATEVALUE(MoisPrêt3&amp;"1"))=G319,AnnéePrêt3=F319),MontantPrêt3,0)</f>
        <v>#NAME?</v>
      </c>
      <c r="I319" s="6" t="s">
        <v>25</v>
      </c>
      <c r="J319" s="6" t="s">
        <v>17</v>
      </c>
      <c r="K319" s="6" t="s">
        <v>16</v>
      </c>
    </row>
    <row r="320" spans="1:11">
      <c r="A320" s="5" t="e">
        <f t="shared" si="27"/>
        <v>#NAME?</v>
      </c>
      <c r="B320" s="7" t="e">
        <f>SUMIFS(LCapitalPrêt3,LMoisPrêt3,A320)+SUMIFS(LCapitalPrêt1,LMoisPrêt1,'Prêt Récap'!A320)+SUMIFS(LCapitalPrêt2,LMoisPrêt2,'Prêt Récap'!A320)</f>
        <v>#NAME?</v>
      </c>
      <c r="C320" s="7" t="e">
        <f>SUMIFS(LIntérêtsprêt3,LMoisPrêt3,$A320)+SUMIFS(LIntérêtsPrêt1,LMoisPrêt1,'Prêt Récap'!$A320)+SUMIFS(LIntérêtsPrêt2,LMoisPrêt2,'Prêt Récap'!$A320)</f>
        <v>#NAME?</v>
      </c>
      <c r="D320" s="7" t="e">
        <f t="shared" si="23"/>
        <v>#NAME?</v>
      </c>
      <c r="E320" s="7" t="e">
        <f t="shared" si="24"/>
        <v>#NAME?</v>
      </c>
      <c r="F320" s="6" t="e">
        <f t="shared" si="25"/>
        <v>#NAME?</v>
      </c>
      <c r="G320" s="6" t="e">
        <f t="shared" si="26"/>
        <v>#NAME?</v>
      </c>
      <c r="H320" s="1" t="e">
        <f>IF(AND(MONTH(DATEVALUE([0]!MoisPrêt1&amp;"1"))=G320,[0]!AnneePrêt1=F320),[0]!MontantPrêt1,0)+IF(AND(MONTH(DATEVALUE([0]!MoisPrêt2&amp;"1"))=G320,[0]!AnneePrêt2=F320),[0]!MontantPrêt2,0)+IF(AND(MONTH(DATEVALUE(MoisPrêt3&amp;"1"))=G320,AnnéePrêt3=F320),MontantPrêt3,0)</f>
        <v>#NAME?</v>
      </c>
      <c r="I320" s="6" t="s">
        <v>25</v>
      </c>
      <c r="J320" s="6" t="s">
        <v>17</v>
      </c>
      <c r="K320" s="6" t="s">
        <v>16</v>
      </c>
    </row>
    <row r="321" spans="1:11">
      <c r="A321" s="5" t="e">
        <f t="shared" si="27"/>
        <v>#NAME?</v>
      </c>
      <c r="B321" s="7" t="e">
        <f>SUMIFS(LCapitalPrêt3,LMoisPrêt3,A321)+SUMIFS(LCapitalPrêt1,LMoisPrêt1,'Prêt Récap'!A321)+SUMIFS(LCapitalPrêt2,LMoisPrêt2,'Prêt Récap'!A321)</f>
        <v>#NAME?</v>
      </c>
      <c r="C321" s="7" t="e">
        <f>SUMIFS(LIntérêtsprêt3,LMoisPrêt3,$A321)+SUMIFS(LIntérêtsPrêt1,LMoisPrêt1,'Prêt Récap'!$A321)+SUMIFS(LIntérêtsPrêt2,LMoisPrêt2,'Prêt Récap'!$A321)</f>
        <v>#NAME?</v>
      </c>
      <c r="D321" s="7" t="e">
        <f t="shared" si="23"/>
        <v>#NAME?</v>
      </c>
      <c r="E321" s="7" t="e">
        <f t="shared" si="24"/>
        <v>#NAME?</v>
      </c>
      <c r="F321" s="6" t="e">
        <f t="shared" si="25"/>
        <v>#NAME?</v>
      </c>
      <c r="G321" s="6" t="e">
        <f t="shared" si="26"/>
        <v>#NAME?</v>
      </c>
      <c r="H321" s="1" t="e">
        <f>IF(AND(MONTH(DATEVALUE([0]!MoisPrêt1&amp;"1"))=G321,[0]!AnneePrêt1=F321),[0]!MontantPrêt1,0)+IF(AND(MONTH(DATEVALUE([0]!MoisPrêt2&amp;"1"))=G321,[0]!AnneePrêt2=F321),[0]!MontantPrêt2,0)+IF(AND(MONTH(DATEVALUE(MoisPrêt3&amp;"1"))=G321,AnnéePrêt3=F321),MontantPrêt3,0)</f>
        <v>#NAME?</v>
      </c>
      <c r="I321" s="6" t="s">
        <v>25</v>
      </c>
      <c r="J321" s="6" t="s">
        <v>17</v>
      </c>
      <c r="K321" s="6" t="s">
        <v>16</v>
      </c>
    </row>
    <row r="322" spans="1:11">
      <c r="A322" s="5" t="e">
        <f t="shared" si="27"/>
        <v>#NAME?</v>
      </c>
      <c r="B322" s="7" t="e">
        <f>SUMIFS(LCapitalPrêt3,LMoisPrêt3,A322)+SUMIFS(LCapitalPrêt1,LMoisPrêt1,'Prêt Récap'!A322)+SUMIFS(LCapitalPrêt2,LMoisPrêt2,'Prêt Récap'!A322)</f>
        <v>#NAME?</v>
      </c>
      <c r="C322" s="7" t="e">
        <f>SUMIFS(LIntérêtsprêt3,LMoisPrêt3,$A322)+SUMIFS(LIntérêtsPrêt1,LMoisPrêt1,'Prêt Récap'!$A322)+SUMIFS(LIntérêtsPrêt2,LMoisPrêt2,'Prêt Récap'!$A322)</f>
        <v>#NAME?</v>
      </c>
      <c r="D322" s="7" t="e">
        <f t="shared" ref="D322:D385" si="28">SUMIFS(LAssurancePrêt3,LMoisPrêt3,$A322)+SUMIFS(LAssurancePrêt1,LMoisPrêt1,$A322)+SUMIFS(LAssurancePrêt2,LMoisPrêt2,$A322)</f>
        <v>#NAME?</v>
      </c>
      <c r="E322" s="7" t="e">
        <f t="shared" si="24"/>
        <v>#NAME?</v>
      </c>
      <c r="F322" s="6" t="e">
        <f t="shared" si="25"/>
        <v>#NAME?</v>
      </c>
      <c r="G322" s="6" t="e">
        <f t="shared" si="26"/>
        <v>#NAME?</v>
      </c>
      <c r="H322" s="1" t="e">
        <f>IF(AND(MONTH(DATEVALUE([0]!MoisPrêt1&amp;"1"))=G322,[0]!AnneePrêt1=F322),[0]!MontantPrêt1,0)+IF(AND(MONTH(DATEVALUE([0]!MoisPrêt2&amp;"1"))=G322,[0]!AnneePrêt2=F322),[0]!MontantPrêt2,0)+IF(AND(MONTH(DATEVALUE(MoisPrêt3&amp;"1"))=G322,AnnéePrêt3=F322),MontantPrêt3,0)</f>
        <v>#NAME?</v>
      </c>
      <c r="I322" s="6" t="s">
        <v>25</v>
      </c>
      <c r="J322" s="6" t="s">
        <v>17</v>
      </c>
      <c r="K322" s="6" t="s">
        <v>16</v>
      </c>
    </row>
    <row r="323" spans="1:11">
      <c r="A323" s="5" t="e">
        <f t="shared" si="27"/>
        <v>#NAME?</v>
      </c>
      <c r="B323" s="7" t="e">
        <f>SUMIFS(LCapitalPrêt3,LMoisPrêt3,A323)+SUMIFS(LCapitalPrêt1,LMoisPrêt1,'Prêt Récap'!A323)+SUMIFS(LCapitalPrêt2,LMoisPrêt2,'Prêt Récap'!A323)</f>
        <v>#NAME?</v>
      </c>
      <c r="C323" s="7" t="e">
        <f>SUMIFS(LIntérêtsprêt3,LMoisPrêt3,$A323)+SUMIFS(LIntérêtsPrêt1,LMoisPrêt1,'Prêt Récap'!$A323)+SUMIFS(LIntérêtsPrêt2,LMoisPrêt2,'Prêt Récap'!$A323)</f>
        <v>#NAME?</v>
      </c>
      <c r="D323" s="7" t="e">
        <f t="shared" si="28"/>
        <v>#NAME?</v>
      </c>
      <c r="E323" s="7" t="e">
        <f t="shared" ref="E323:E386" si="29">C323+D323</f>
        <v>#NAME?</v>
      </c>
      <c r="F323" s="6" t="e">
        <f t="shared" ref="F323:F386" si="30">YEAR(A323:A521)</f>
        <v>#NAME?</v>
      </c>
      <c r="G323" s="6" t="e">
        <f t="shared" ref="G323:G386" si="31">MONTH(A323)</f>
        <v>#NAME?</v>
      </c>
      <c r="H323" s="1" t="e">
        <f>IF(AND(MONTH(DATEVALUE([0]!MoisPrêt1&amp;"1"))=G323,[0]!AnneePrêt1=F323),[0]!MontantPrêt1,0)+IF(AND(MONTH(DATEVALUE([0]!MoisPrêt2&amp;"1"))=G323,[0]!AnneePrêt2=F323),[0]!MontantPrêt2,0)+IF(AND(MONTH(DATEVALUE(MoisPrêt3&amp;"1"))=G323,AnnéePrêt3=F323),MontantPrêt3,0)</f>
        <v>#NAME?</v>
      </c>
      <c r="I323" s="6" t="s">
        <v>25</v>
      </c>
      <c r="J323" s="6" t="s">
        <v>17</v>
      </c>
      <c r="K323" s="6" t="s">
        <v>16</v>
      </c>
    </row>
    <row r="324" spans="1:11">
      <c r="A324" s="5" t="e">
        <f t="shared" si="27"/>
        <v>#NAME?</v>
      </c>
      <c r="B324" s="7" t="e">
        <f>SUMIFS(LCapitalPrêt3,LMoisPrêt3,A324)+SUMIFS(LCapitalPrêt1,LMoisPrêt1,'Prêt Récap'!A324)+SUMIFS(LCapitalPrêt2,LMoisPrêt2,'Prêt Récap'!A324)</f>
        <v>#NAME?</v>
      </c>
      <c r="C324" s="7" t="e">
        <f>SUMIFS(LIntérêtsprêt3,LMoisPrêt3,$A324)+SUMIFS(LIntérêtsPrêt1,LMoisPrêt1,'Prêt Récap'!$A324)+SUMIFS(LIntérêtsPrêt2,LMoisPrêt2,'Prêt Récap'!$A324)</f>
        <v>#NAME?</v>
      </c>
      <c r="D324" s="7" t="e">
        <f t="shared" si="28"/>
        <v>#NAME?</v>
      </c>
      <c r="E324" s="7" t="e">
        <f t="shared" si="29"/>
        <v>#NAME?</v>
      </c>
      <c r="F324" s="6" t="e">
        <f t="shared" si="30"/>
        <v>#NAME?</v>
      </c>
      <c r="G324" s="6" t="e">
        <f t="shared" si="31"/>
        <v>#NAME?</v>
      </c>
      <c r="H324" s="1" t="e">
        <f>IF(AND(MONTH(DATEVALUE([0]!MoisPrêt1&amp;"1"))=G324,[0]!AnneePrêt1=F324),[0]!MontantPrêt1,0)+IF(AND(MONTH(DATEVALUE([0]!MoisPrêt2&amp;"1"))=G324,[0]!AnneePrêt2=F324),[0]!MontantPrêt2,0)+IF(AND(MONTH(DATEVALUE(MoisPrêt3&amp;"1"))=G324,AnnéePrêt3=F324),MontantPrêt3,0)</f>
        <v>#NAME?</v>
      </c>
      <c r="I324" s="6" t="s">
        <v>25</v>
      </c>
      <c r="J324" s="6" t="s">
        <v>17</v>
      </c>
      <c r="K324" s="6" t="s">
        <v>16</v>
      </c>
    </row>
    <row r="325" spans="1:11">
      <c r="A325" s="5" t="e">
        <f t="shared" ref="A325:A388" si="32">DATE(YEAR(A324),MONTH(A324)+1,1)</f>
        <v>#NAME?</v>
      </c>
      <c r="B325" s="7" t="e">
        <f>SUMIFS(LCapitalPrêt3,LMoisPrêt3,A325)+SUMIFS(LCapitalPrêt1,LMoisPrêt1,'Prêt Récap'!A325)+SUMIFS(LCapitalPrêt2,LMoisPrêt2,'Prêt Récap'!A325)</f>
        <v>#NAME?</v>
      </c>
      <c r="C325" s="7" t="e">
        <f>SUMIFS(LIntérêtsprêt3,LMoisPrêt3,$A325)+SUMIFS(LIntérêtsPrêt1,LMoisPrêt1,'Prêt Récap'!$A325)+SUMIFS(LIntérêtsPrêt2,LMoisPrêt2,'Prêt Récap'!$A325)</f>
        <v>#NAME?</v>
      </c>
      <c r="D325" s="7" t="e">
        <f t="shared" si="28"/>
        <v>#NAME?</v>
      </c>
      <c r="E325" s="7" t="e">
        <f t="shared" si="29"/>
        <v>#NAME?</v>
      </c>
      <c r="F325" s="6" t="e">
        <f t="shared" si="30"/>
        <v>#NAME?</v>
      </c>
      <c r="G325" s="6" t="e">
        <f t="shared" si="31"/>
        <v>#NAME?</v>
      </c>
      <c r="H325" s="1" t="e">
        <f>IF(AND(MONTH(DATEVALUE([0]!MoisPrêt1&amp;"1"))=G325,[0]!AnneePrêt1=F325),[0]!MontantPrêt1,0)+IF(AND(MONTH(DATEVALUE([0]!MoisPrêt2&amp;"1"))=G325,[0]!AnneePrêt2=F325),[0]!MontantPrêt2,0)+IF(AND(MONTH(DATEVALUE(MoisPrêt3&amp;"1"))=G325,AnnéePrêt3=F325),MontantPrêt3,0)</f>
        <v>#NAME?</v>
      </c>
      <c r="I325" s="6" t="s">
        <v>25</v>
      </c>
      <c r="J325" s="6" t="s">
        <v>17</v>
      </c>
      <c r="K325" s="6" t="s">
        <v>16</v>
      </c>
    </row>
    <row r="326" spans="1:11">
      <c r="A326" s="5" t="e">
        <f t="shared" si="32"/>
        <v>#NAME?</v>
      </c>
      <c r="B326" s="7" t="e">
        <f>SUMIFS(LCapitalPrêt3,LMoisPrêt3,A326)+SUMIFS(LCapitalPrêt1,LMoisPrêt1,'Prêt Récap'!A326)+SUMIFS(LCapitalPrêt2,LMoisPrêt2,'Prêt Récap'!A326)</f>
        <v>#NAME?</v>
      </c>
      <c r="C326" s="7" t="e">
        <f>SUMIFS(LIntérêtsprêt3,LMoisPrêt3,$A326)+SUMIFS(LIntérêtsPrêt1,LMoisPrêt1,'Prêt Récap'!$A326)+SUMIFS(LIntérêtsPrêt2,LMoisPrêt2,'Prêt Récap'!$A326)</f>
        <v>#NAME?</v>
      </c>
      <c r="D326" s="7" t="e">
        <f t="shared" si="28"/>
        <v>#NAME?</v>
      </c>
      <c r="E326" s="7" t="e">
        <f t="shared" si="29"/>
        <v>#NAME?</v>
      </c>
      <c r="F326" s="6" t="e">
        <f t="shared" si="30"/>
        <v>#NAME?</v>
      </c>
      <c r="G326" s="6" t="e">
        <f t="shared" si="31"/>
        <v>#NAME?</v>
      </c>
      <c r="H326" s="1" t="e">
        <f>IF(AND(MONTH(DATEVALUE([0]!MoisPrêt1&amp;"1"))=G326,[0]!AnneePrêt1=F326),[0]!MontantPrêt1,0)+IF(AND(MONTH(DATEVALUE([0]!MoisPrêt2&amp;"1"))=G326,[0]!AnneePrêt2=F326),[0]!MontantPrêt2,0)+IF(AND(MONTH(DATEVALUE(MoisPrêt3&amp;"1"))=G326,AnnéePrêt3=F326),MontantPrêt3,0)</f>
        <v>#NAME?</v>
      </c>
      <c r="I326" s="6" t="s">
        <v>25</v>
      </c>
      <c r="J326" s="6" t="s">
        <v>17</v>
      </c>
      <c r="K326" s="6" t="s">
        <v>16</v>
      </c>
    </row>
    <row r="327" spans="1:11">
      <c r="A327" s="5" t="e">
        <f t="shared" si="32"/>
        <v>#NAME?</v>
      </c>
      <c r="B327" s="7" t="e">
        <f>SUMIFS(LCapitalPrêt3,LMoisPrêt3,A327)+SUMIFS(LCapitalPrêt1,LMoisPrêt1,'Prêt Récap'!A327)+SUMIFS(LCapitalPrêt2,LMoisPrêt2,'Prêt Récap'!A327)</f>
        <v>#NAME?</v>
      </c>
      <c r="C327" s="7" t="e">
        <f>SUMIFS(LIntérêtsprêt3,LMoisPrêt3,$A327)+SUMIFS(LIntérêtsPrêt1,LMoisPrêt1,'Prêt Récap'!$A327)+SUMIFS(LIntérêtsPrêt2,LMoisPrêt2,'Prêt Récap'!$A327)</f>
        <v>#NAME?</v>
      </c>
      <c r="D327" s="7" t="e">
        <f t="shared" si="28"/>
        <v>#NAME?</v>
      </c>
      <c r="E327" s="7" t="e">
        <f t="shared" si="29"/>
        <v>#NAME?</v>
      </c>
      <c r="F327" s="6" t="e">
        <f t="shared" si="30"/>
        <v>#NAME?</v>
      </c>
      <c r="G327" s="6" t="e">
        <f t="shared" si="31"/>
        <v>#NAME?</v>
      </c>
      <c r="H327" s="1" t="e">
        <f>IF(AND(MONTH(DATEVALUE([0]!MoisPrêt1&amp;"1"))=G327,[0]!AnneePrêt1=F327),[0]!MontantPrêt1,0)+IF(AND(MONTH(DATEVALUE([0]!MoisPrêt2&amp;"1"))=G327,[0]!AnneePrêt2=F327),[0]!MontantPrêt2,0)+IF(AND(MONTH(DATEVALUE(MoisPrêt3&amp;"1"))=G327,AnnéePrêt3=F327),MontantPrêt3,0)</f>
        <v>#NAME?</v>
      </c>
      <c r="I327" s="6" t="s">
        <v>25</v>
      </c>
      <c r="J327" s="6" t="s">
        <v>17</v>
      </c>
      <c r="K327" s="6" t="s">
        <v>16</v>
      </c>
    </row>
    <row r="328" spans="1:11">
      <c r="A328" s="5" t="e">
        <f t="shared" si="32"/>
        <v>#NAME?</v>
      </c>
      <c r="B328" s="7" t="e">
        <f>SUMIFS(LCapitalPrêt3,LMoisPrêt3,A328)+SUMIFS(LCapitalPrêt1,LMoisPrêt1,'Prêt Récap'!A328)+SUMIFS(LCapitalPrêt2,LMoisPrêt2,'Prêt Récap'!A328)</f>
        <v>#NAME?</v>
      </c>
      <c r="C328" s="7" t="e">
        <f>SUMIFS(LIntérêtsprêt3,LMoisPrêt3,$A328)+SUMIFS(LIntérêtsPrêt1,LMoisPrêt1,'Prêt Récap'!$A328)+SUMIFS(LIntérêtsPrêt2,LMoisPrêt2,'Prêt Récap'!$A328)</f>
        <v>#NAME?</v>
      </c>
      <c r="D328" s="7" t="e">
        <f t="shared" si="28"/>
        <v>#NAME?</v>
      </c>
      <c r="E328" s="7" t="e">
        <f t="shared" si="29"/>
        <v>#NAME?</v>
      </c>
      <c r="F328" s="6" t="e">
        <f t="shared" si="30"/>
        <v>#NAME?</v>
      </c>
      <c r="G328" s="6" t="e">
        <f t="shared" si="31"/>
        <v>#NAME?</v>
      </c>
      <c r="H328" s="1" t="e">
        <f>IF(AND(MONTH(DATEVALUE([0]!MoisPrêt1&amp;"1"))=G328,[0]!AnneePrêt1=F328),[0]!MontantPrêt1,0)+IF(AND(MONTH(DATEVALUE([0]!MoisPrêt2&amp;"1"))=G328,[0]!AnneePrêt2=F328),[0]!MontantPrêt2,0)+IF(AND(MONTH(DATEVALUE(MoisPrêt3&amp;"1"))=G328,AnnéePrêt3=F328),MontantPrêt3,0)</f>
        <v>#NAME?</v>
      </c>
      <c r="I328" s="6" t="s">
        <v>25</v>
      </c>
      <c r="J328" s="6" t="s">
        <v>17</v>
      </c>
      <c r="K328" s="6" t="s">
        <v>16</v>
      </c>
    </row>
    <row r="329" spans="1:11">
      <c r="A329" s="5" t="e">
        <f t="shared" si="32"/>
        <v>#NAME?</v>
      </c>
      <c r="B329" s="7" t="e">
        <f>SUMIFS(LCapitalPrêt3,LMoisPrêt3,A329)+SUMIFS(LCapitalPrêt1,LMoisPrêt1,'Prêt Récap'!A329)+SUMIFS(LCapitalPrêt2,LMoisPrêt2,'Prêt Récap'!A329)</f>
        <v>#NAME?</v>
      </c>
      <c r="C329" s="7" t="e">
        <f>SUMIFS(LIntérêtsprêt3,LMoisPrêt3,$A329)+SUMIFS(LIntérêtsPrêt1,LMoisPrêt1,'Prêt Récap'!$A329)+SUMIFS(LIntérêtsPrêt2,LMoisPrêt2,'Prêt Récap'!$A329)</f>
        <v>#NAME?</v>
      </c>
      <c r="D329" s="7" t="e">
        <f t="shared" si="28"/>
        <v>#NAME?</v>
      </c>
      <c r="E329" s="7" t="e">
        <f t="shared" si="29"/>
        <v>#NAME?</v>
      </c>
      <c r="F329" s="6" t="e">
        <f t="shared" si="30"/>
        <v>#NAME?</v>
      </c>
      <c r="G329" s="6" t="e">
        <f t="shared" si="31"/>
        <v>#NAME?</v>
      </c>
      <c r="H329" s="1" t="e">
        <f>IF(AND(MONTH(DATEVALUE([0]!MoisPrêt1&amp;"1"))=G329,[0]!AnneePrêt1=F329),[0]!MontantPrêt1,0)+IF(AND(MONTH(DATEVALUE([0]!MoisPrêt2&amp;"1"))=G329,[0]!AnneePrêt2=F329),[0]!MontantPrêt2,0)+IF(AND(MONTH(DATEVALUE(MoisPrêt3&amp;"1"))=G329,AnnéePrêt3=F329),MontantPrêt3,0)</f>
        <v>#NAME?</v>
      </c>
      <c r="I329" s="6" t="s">
        <v>25</v>
      </c>
      <c r="J329" s="6" t="s">
        <v>17</v>
      </c>
      <c r="K329" s="6" t="s">
        <v>16</v>
      </c>
    </row>
    <row r="330" spans="1:11">
      <c r="A330" s="5" t="e">
        <f t="shared" si="32"/>
        <v>#NAME?</v>
      </c>
      <c r="B330" s="7" t="e">
        <f>SUMIFS(LCapitalPrêt3,LMoisPrêt3,A330)+SUMIFS(LCapitalPrêt1,LMoisPrêt1,'Prêt Récap'!A330)+SUMIFS(LCapitalPrêt2,LMoisPrêt2,'Prêt Récap'!A330)</f>
        <v>#NAME?</v>
      </c>
      <c r="C330" s="7" t="e">
        <f>SUMIFS(LIntérêtsprêt3,LMoisPrêt3,$A330)+SUMIFS(LIntérêtsPrêt1,LMoisPrêt1,'Prêt Récap'!$A330)+SUMIFS(LIntérêtsPrêt2,LMoisPrêt2,'Prêt Récap'!$A330)</f>
        <v>#NAME?</v>
      </c>
      <c r="D330" s="7" t="e">
        <f t="shared" si="28"/>
        <v>#NAME?</v>
      </c>
      <c r="E330" s="7" t="e">
        <f t="shared" si="29"/>
        <v>#NAME?</v>
      </c>
      <c r="F330" s="6" t="e">
        <f t="shared" si="30"/>
        <v>#NAME?</v>
      </c>
      <c r="G330" s="6" t="e">
        <f t="shared" si="31"/>
        <v>#NAME?</v>
      </c>
      <c r="H330" s="1" t="e">
        <f>IF(AND(MONTH(DATEVALUE([0]!MoisPrêt1&amp;"1"))=G330,[0]!AnneePrêt1=F330),[0]!MontantPrêt1,0)+IF(AND(MONTH(DATEVALUE([0]!MoisPrêt2&amp;"1"))=G330,[0]!AnneePrêt2=F330),[0]!MontantPrêt2,0)+IF(AND(MONTH(DATEVALUE(MoisPrêt3&amp;"1"))=G330,AnnéePrêt3=F330),MontantPrêt3,0)</f>
        <v>#NAME?</v>
      </c>
      <c r="I330" s="6" t="s">
        <v>25</v>
      </c>
      <c r="J330" s="6" t="s">
        <v>17</v>
      </c>
      <c r="K330" s="6" t="s">
        <v>16</v>
      </c>
    </row>
    <row r="331" spans="1:11">
      <c r="A331" s="5" t="e">
        <f t="shared" si="32"/>
        <v>#NAME?</v>
      </c>
      <c r="B331" s="7" t="e">
        <f>SUMIFS(LCapitalPrêt3,LMoisPrêt3,A331)+SUMIFS(LCapitalPrêt1,LMoisPrêt1,'Prêt Récap'!A331)+SUMIFS(LCapitalPrêt2,LMoisPrêt2,'Prêt Récap'!A331)</f>
        <v>#NAME?</v>
      </c>
      <c r="C331" s="7" t="e">
        <f>SUMIFS(LIntérêtsprêt3,LMoisPrêt3,$A331)+SUMIFS(LIntérêtsPrêt1,LMoisPrêt1,'Prêt Récap'!$A331)+SUMIFS(LIntérêtsPrêt2,LMoisPrêt2,'Prêt Récap'!$A331)</f>
        <v>#NAME?</v>
      </c>
      <c r="D331" s="7" t="e">
        <f t="shared" si="28"/>
        <v>#NAME?</v>
      </c>
      <c r="E331" s="7" t="e">
        <f t="shared" si="29"/>
        <v>#NAME?</v>
      </c>
      <c r="F331" s="6" t="e">
        <f t="shared" si="30"/>
        <v>#NAME?</v>
      </c>
      <c r="G331" s="6" t="e">
        <f t="shared" si="31"/>
        <v>#NAME?</v>
      </c>
      <c r="H331" s="1" t="e">
        <f>IF(AND(MONTH(DATEVALUE([0]!MoisPrêt1&amp;"1"))=G331,[0]!AnneePrêt1=F331),[0]!MontantPrêt1,0)+IF(AND(MONTH(DATEVALUE([0]!MoisPrêt2&amp;"1"))=G331,[0]!AnneePrêt2=F331),[0]!MontantPrêt2,0)+IF(AND(MONTH(DATEVALUE(MoisPrêt3&amp;"1"))=G331,AnnéePrêt3=F331),MontantPrêt3,0)</f>
        <v>#NAME?</v>
      </c>
      <c r="I331" s="6" t="s">
        <v>25</v>
      </c>
      <c r="J331" s="6" t="s">
        <v>17</v>
      </c>
      <c r="K331" s="6" t="s">
        <v>16</v>
      </c>
    </row>
    <row r="332" spans="1:11">
      <c r="A332" s="5" t="e">
        <f t="shared" si="32"/>
        <v>#NAME?</v>
      </c>
      <c r="B332" s="7" t="e">
        <f>SUMIFS(LCapitalPrêt3,LMoisPrêt3,A332)+SUMIFS(LCapitalPrêt1,LMoisPrêt1,'Prêt Récap'!A332)+SUMIFS(LCapitalPrêt2,LMoisPrêt2,'Prêt Récap'!A332)</f>
        <v>#NAME?</v>
      </c>
      <c r="C332" s="7" t="e">
        <f>SUMIFS(LIntérêtsprêt3,LMoisPrêt3,$A332)+SUMIFS(LIntérêtsPrêt1,LMoisPrêt1,'Prêt Récap'!$A332)+SUMIFS(LIntérêtsPrêt2,LMoisPrêt2,'Prêt Récap'!$A332)</f>
        <v>#NAME?</v>
      </c>
      <c r="D332" s="7" t="e">
        <f t="shared" si="28"/>
        <v>#NAME?</v>
      </c>
      <c r="E332" s="7" t="e">
        <f t="shared" si="29"/>
        <v>#NAME?</v>
      </c>
      <c r="F332" s="6" t="e">
        <f t="shared" si="30"/>
        <v>#NAME?</v>
      </c>
      <c r="G332" s="6" t="e">
        <f t="shared" si="31"/>
        <v>#NAME?</v>
      </c>
      <c r="H332" s="1" t="e">
        <f>IF(AND(MONTH(DATEVALUE([0]!MoisPrêt1&amp;"1"))=G332,[0]!AnneePrêt1=F332),[0]!MontantPrêt1,0)+IF(AND(MONTH(DATEVALUE([0]!MoisPrêt2&amp;"1"))=G332,[0]!AnneePrêt2=F332),[0]!MontantPrêt2,0)+IF(AND(MONTH(DATEVALUE(MoisPrêt3&amp;"1"))=G332,AnnéePrêt3=F332),MontantPrêt3,0)</f>
        <v>#NAME?</v>
      </c>
      <c r="I332" s="6" t="s">
        <v>25</v>
      </c>
      <c r="J332" s="6" t="s">
        <v>17</v>
      </c>
      <c r="K332" s="6" t="s">
        <v>16</v>
      </c>
    </row>
    <row r="333" spans="1:11">
      <c r="A333" s="5" t="e">
        <f t="shared" si="32"/>
        <v>#NAME?</v>
      </c>
      <c r="B333" s="7" t="e">
        <f>SUMIFS(LCapitalPrêt3,LMoisPrêt3,A333)+SUMIFS(LCapitalPrêt1,LMoisPrêt1,'Prêt Récap'!A333)+SUMIFS(LCapitalPrêt2,LMoisPrêt2,'Prêt Récap'!A333)</f>
        <v>#NAME?</v>
      </c>
      <c r="C333" s="7" t="e">
        <f>SUMIFS(LIntérêtsprêt3,LMoisPrêt3,$A333)+SUMIFS(LIntérêtsPrêt1,LMoisPrêt1,'Prêt Récap'!$A333)+SUMIFS(LIntérêtsPrêt2,LMoisPrêt2,'Prêt Récap'!$A333)</f>
        <v>#NAME?</v>
      </c>
      <c r="D333" s="7" t="e">
        <f t="shared" si="28"/>
        <v>#NAME?</v>
      </c>
      <c r="E333" s="7" t="e">
        <f t="shared" si="29"/>
        <v>#NAME?</v>
      </c>
      <c r="F333" s="6" t="e">
        <f t="shared" si="30"/>
        <v>#NAME?</v>
      </c>
      <c r="G333" s="6" t="e">
        <f t="shared" si="31"/>
        <v>#NAME?</v>
      </c>
      <c r="H333" s="1" t="e">
        <f>IF(AND(MONTH(DATEVALUE([0]!MoisPrêt1&amp;"1"))=G333,[0]!AnneePrêt1=F333),[0]!MontantPrêt1,0)+IF(AND(MONTH(DATEVALUE([0]!MoisPrêt2&amp;"1"))=G333,[0]!AnneePrêt2=F333),[0]!MontantPrêt2,0)+IF(AND(MONTH(DATEVALUE(MoisPrêt3&amp;"1"))=G333,AnnéePrêt3=F333),MontantPrêt3,0)</f>
        <v>#NAME?</v>
      </c>
      <c r="I333" s="6" t="s">
        <v>25</v>
      </c>
      <c r="J333" s="6" t="s">
        <v>17</v>
      </c>
      <c r="K333" s="6" t="s">
        <v>16</v>
      </c>
    </row>
    <row r="334" spans="1:11">
      <c r="A334" s="5" t="e">
        <f t="shared" si="32"/>
        <v>#NAME?</v>
      </c>
      <c r="B334" s="7" t="e">
        <f>SUMIFS(LCapitalPrêt3,LMoisPrêt3,A334)+SUMIFS(LCapitalPrêt1,LMoisPrêt1,'Prêt Récap'!A334)+SUMIFS(LCapitalPrêt2,LMoisPrêt2,'Prêt Récap'!A334)</f>
        <v>#NAME?</v>
      </c>
      <c r="C334" s="7" t="e">
        <f>SUMIFS(LIntérêtsprêt3,LMoisPrêt3,$A334)+SUMIFS(LIntérêtsPrêt1,LMoisPrêt1,'Prêt Récap'!$A334)+SUMIFS(LIntérêtsPrêt2,LMoisPrêt2,'Prêt Récap'!$A334)</f>
        <v>#NAME?</v>
      </c>
      <c r="D334" s="7" t="e">
        <f t="shared" si="28"/>
        <v>#NAME?</v>
      </c>
      <c r="E334" s="7" t="e">
        <f t="shared" si="29"/>
        <v>#NAME?</v>
      </c>
      <c r="F334" s="6" t="e">
        <f t="shared" si="30"/>
        <v>#NAME?</v>
      </c>
      <c r="G334" s="6" t="e">
        <f t="shared" si="31"/>
        <v>#NAME?</v>
      </c>
      <c r="H334" s="1" t="e">
        <f>IF(AND(MONTH(DATEVALUE([0]!MoisPrêt1&amp;"1"))=G334,[0]!AnneePrêt1=F334),[0]!MontantPrêt1,0)+IF(AND(MONTH(DATEVALUE([0]!MoisPrêt2&amp;"1"))=G334,[0]!AnneePrêt2=F334),[0]!MontantPrêt2,0)+IF(AND(MONTH(DATEVALUE(MoisPrêt3&amp;"1"))=G334,AnnéePrêt3=F334),MontantPrêt3,0)</f>
        <v>#NAME?</v>
      </c>
      <c r="I334" s="6" t="s">
        <v>25</v>
      </c>
      <c r="J334" s="6" t="s">
        <v>17</v>
      </c>
      <c r="K334" s="6" t="s">
        <v>16</v>
      </c>
    </row>
    <row r="335" spans="1:11">
      <c r="A335" s="5" t="e">
        <f t="shared" si="32"/>
        <v>#NAME?</v>
      </c>
      <c r="B335" s="7" t="e">
        <f>SUMIFS(LCapitalPrêt3,LMoisPrêt3,A335)+SUMIFS(LCapitalPrêt1,LMoisPrêt1,'Prêt Récap'!A335)+SUMIFS(LCapitalPrêt2,LMoisPrêt2,'Prêt Récap'!A335)</f>
        <v>#NAME?</v>
      </c>
      <c r="C335" s="7" t="e">
        <f>SUMIFS(LIntérêtsprêt3,LMoisPrêt3,$A335)+SUMIFS(LIntérêtsPrêt1,LMoisPrêt1,'Prêt Récap'!$A335)+SUMIFS(LIntérêtsPrêt2,LMoisPrêt2,'Prêt Récap'!$A335)</f>
        <v>#NAME?</v>
      </c>
      <c r="D335" s="7" t="e">
        <f t="shared" si="28"/>
        <v>#NAME?</v>
      </c>
      <c r="E335" s="7" t="e">
        <f t="shared" si="29"/>
        <v>#NAME?</v>
      </c>
      <c r="F335" s="6" t="e">
        <f t="shared" si="30"/>
        <v>#NAME?</v>
      </c>
      <c r="G335" s="6" t="e">
        <f t="shared" si="31"/>
        <v>#NAME?</v>
      </c>
      <c r="H335" s="1" t="e">
        <f>IF(AND(MONTH(DATEVALUE([0]!MoisPrêt1&amp;"1"))=G335,[0]!AnneePrêt1=F335),[0]!MontantPrêt1,0)+IF(AND(MONTH(DATEVALUE([0]!MoisPrêt2&amp;"1"))=G335,[0]!AnneePrêt2=F335),[0]!MontantPrêt2,0)+IF(AND(MONTH(DATEVALUE(MoisPrêt3&amp;"1"))=G335,AnnéePrêt3=F335),MontantPrêt3,0)</f>
        <v>#NAME?</v>
      </c>
      <c r="I335" s="6" t="s">
        <v>25</v>
      </c>
      <c r="J335" s="6" t="s">
        <v>17</v>
      </c>
      <c r="K335" s="6" t="s">
        <v>16</v>
      </c>
    </row>
    <row r="336" spans="1:11">
      <c r="A336" s="5" t="e">
        <f t="shared" si="32"/>
        <v>#NAME?</v>
      </c>
      <c r="B336" s="7" t="e">
        <f>SUMIFS(LCapitalPrêt3,LMoisPrêt3,A336)+SUMIFS(LCapitalPrêt1,LMoisPrêt1,'Prêt Récap'!A336)+SUMIFS(LCapitalPrêt2,LMoisPrêt2,'Prêt Récap'!A336)</f>
        <v>#NAME?</v>
      </c>
      <c r="C336" s="7" t="e">
        <f>SUMIFS(LIntérêtsprêt3,LMoisPrêt3,$A336)+SUMIFS(LIntérêtsPrêt1,LMoisPrêt1,'Prêt Récap'!$A336)+SUMIFS(LIntérêtsPrêt2,LMoisPrêt2,'Prêt Récap'!$A336)</f>
        <v>#NAME?</v>
      </c>
      <c r="D336" s="7" t="e">
        <f t="shared" si="28"/>
        <v>#NAME?</v>
      </c>
      <c r="E336" s="7" t="e">
        <f t="shared" si="29"/>
        <v>#NAME?</v>
      </c>
      <c r="F336" s="6" t="e">
        <f t="shared" si="30"/>
        <v>#NAME?</v>
      </c>
      <c r="G336" s="6" t="e">
        <f t="shared" si="31"/>
        <v>#NAME?</v>
      </c>
      <c r="H336" s="1" t="e">
        <f>IF(AND(MONTH(DATEVALUE([0]!MoisPrêt1&amp;"1"))=G336,[0]!AnneePrêt1=F336),[0]!MontantPrêt1,0)+IF(AND(MONTH(DATEVALUE([0]!MoisPrêt2&amp;"1"))=G336,[0]!AnneePrêt2=F336),[0]!MontantPrêt2,0)+IF(AND(MONTH(DATEVALUE(MoisPrêt3&amp;"1"))=G336,AnnéePrêt3=F336),MontantPrêt3,0)</f>
        <v>#NAME?</v>
      </c>
      <c r="I336" s="6" t="s">
        <v>25</v>
      </c>
      <c r="J336" s="6" t="s">
        <v>17</v>
      </c>
      <c r="K336" s="6" t="s">
        <v>16</v>
      </c>
    </row>
    <row r="337" spans="1:11">
      <c r="A337" s="5" t="e">
        <f t="shared" si="32"/>
        <v>#NAME?</v>
      </c>
      <c r="B337" s="7" t="e">
        <f>SUMIFS(LCapitalPrêt3,LMoisPrêt3,A337)+SUMIFS(LCapitalPrêt1,LMoisPrêt1,'Prêt Récap'!A337)+SUMIFS(LCapitalPrêt2,LMoisPrêt2,'Prêt Récap'!A337)</f>
        <v>#NAME?</v>
      </c>
      <c r="C337" s="7" t="e">
        <f>SUMIFS(LIntérêtsprêt3,LMoisPrêt3,$A337)+SUMIFS(LIntérêtsPrêt1,LMoisPrêt1,'Prêt Récap'!$A337)+SUMIFS(LIntérêtsPrêt2,LMoisPrêt2,'Prêt Récap'!$A337)</f>
        <v>#NAME?</v>
      </c>
      <c r="D337" s="7" t="e">
        <f t="shared" si="28"/>
        <v>#NAME?</v>
      </c>
      <c r="E337" s="7" t="e">
        <f t="shared" si="29"/>
        <v>#NAME?</v>
      </c>
      <c r="F337" s="6" t="e">
        <f t="shared" si="30"/>
        <v>#NAME?</v>
      </c>
      <c r="G337" s="6" t="e">
        <f t="shared" si="31"/>
        <v>#NAME?</v>
      </c>
      <c r="H337" s="1" t="e">
        <f>IF(AND(MONTH(DATEVALUE([0]!MoisPrêt1&amp;"1"))=G337,[0]!AnneePrêt1=F337),[0]!MontantPrêt1,0)+IF(AND(MONTH(DATEVALUE([0]!MoisPrêt2&amp;"1"))=G337,[0]!AnneePrêt2=F337),[0]!MontantPrêt2,0)+IF(AND(MONTH(DATEVALUE(MoisPrêt3&amp;"1"))=G337,AnnéePrêt3=F337),MontantPrêt3,0)</f>
        <v>#NAME?</v>
      </c>
      <c r="I337" s="6" t="s">
        <v>25</v>
      </c>
      <c r="J337" s="6" t="s">
        <v>17</v>
      </c>
      <c r="K337" s="6" t="s">
        <v>16</v>
      </c>
    </row>
    <row r="338" spans="1:11">
      <c r="A338" s="5" t="e">
        <f t="shared" si="32"/>
        <v>#NAME?</v>
      </c>
      <c r="B338" s="7" t="e">
        <f>SUMIFS(LCapitalPrêt3,LMoisPrêt3,A338)+SUMIFS(LCapitalPrêt1,LMoisPrêt1,'Prêt Récap'!A338)+SUMIFS(LCapitalPrêt2,LMoisPrêt2,'Prêt Récap'!A338)</f>
        <v>#NAME?</v>
      </c>
      <c r="C338" s="7" t="e">
        <f>SUMIFS(LIntérêtsprêt3,LMoisPrêt3,$A338)+SUMIFS(LIntérêtsPrêt1,LMoisPrêt1,'Prêt Récap'!$A338)+SUMIFS(LIntérêtsPrêt2,LMoisPrêt2,'Prêt Récap'!$A338)</f>
        <v>#NAME?</v>
      </c>
      <c r="D338" s="7" t="e">
        <f t="shared" si="28"/>
        <v>#NAME?</v>
      </c>
      <c r="E338" s="7" t="e">
        <f t="shared" si="29"/>
        <v>#NAME?</v>
      </c>
      <c r="F338" s="6" t="e">
        <f t="shared" si="30"/>
        <v>#NAME?</v>
      </c>
      <c r="G338" s="6" t="e">
        <f t="shared" si="31"/>
        <v>#NAME?</v>
      </c>
      <c r="H338" s="1" t="e">
        <f>IF(AND(MONTH(DATEVALUE([0]!MoisPrêt1&amp;"1"))=G338,[0]!AnneePrêt1=F338),[0]!MontantPrêt1,0)+IF(AND(MONTH(DATEVALUE([0]!MoisPrêt2&amp;"1"))=G338,[0]!AnneePrêt2=F338),[0]!MontantPrêt2,0)+IF(AND(MONTH(DATEVALUE(MoisPrêt3&amp;"1"))=G338,AnnéePrêt3=F338),MontantPrêt3,0)</f>
        <v>#NAME?</v>
      </c>
      <c r="I338" s="6" t="s">
        <v>25</v>
      </c>
      <c r="J338" s="6" t="s">
        <v>17</v>
      </c>
      <c r="K338" s="6" t="s">
        <v>16</v>
      </c>
    </row>
    <row r="339" spans="1:11">
      <c r="A339" s="5" t="e">
        <f t="shared" si="32"/>
        <v>#NAME?</v>
      </c>
      <c r="B339" s="7" t="e">
        <f>SUMIFS(LCapitalPrêt3,LMoisPrêt3,A339)+SUMIFS(LCapitalPrêt1,LMoisPrêt1,'Prêt Récap'!A339)+SUMIFS(LCapitalPrêt2,LMoisPrêt2,'Prêt Récap'!A339)</f>
        <v>#NAME?</v>
      </c>
      <c r="C339" s="7" t="e">
        <f>SUMIFS(LIntérêtsprêt3,LMoisPrêt3,$A339)+SUMIFS(LIntérêtsPrêt1,LMoisPrêt1,'Prêt Récap'!$A339)+SUMIFS(LIntérêtsPrêt2,LMoisPrêt2,'Prêt Récap'!$A339)</f>
        <v>#NAME?</v>
      </c>
      <c r="D339" s="7" t="e">
        <f t="shared" si="28"/>
        <v>#NAME?</v>
      </c>
      <c r="E339" s="7" t="e">
        <f t="shared" si="29"/>
        <v>#NAME?</v>
      </c>
      <c r="F339" s="6" t="e">
        <f t="shared" si="30"/>
        <v>#NAME?</v>
      </c>
      <c r="G339" s="6" t="e">
        <f t="shared" si="31"/>
        <v>#NAME?</v>
      </c>
      <c r="H339" s="1" t="e">
        <f>IF(AND(MONTH(DATEVALUE([0]!MoisPrêt1&amp;"1"))=G339,[0]!AnneePrêt1=F339),[0]!MontantPrêt1,0)+IF(AND(MONTH(DATEVALUE([0]!MoisPrêt2&amp;"1"))=G339,[0]!AnneePrêt2=F339),[0]!MontantPrêt2,0)+IF(AND(MONTH(DATEVALUE(MoisPrêt3&amp;"1"))=G339,AnnéePrêt3=F339),MontantPrêt3,0)</f>
        <v>#NAME?</v>
      </c>
      <c r="I339" s="6" t="s">
        <v>25</v>
      </c>
      <c r="J339" s="6" t="s">
        <v>17</v>
      </c>
      <c r="K339" s="6" t="s">
        <v>16</v>
      </c>
    </row>
    <row r="340" spans="1:11">
      <c r="A340" s="5" t="e">
        <f t="shared" si="32"/>
        <v>#NAME?</v>
      </c>
      <c r="B340" s="7" t="e">
        <f>SUMIFS(LCapitalPrêt3,LMoisPrêt3,A340)+SUMIFS(LCapitalPrêt1,LMoisPrêt1,'Prêt Récap'!A340)+SUMIFS(LCapitalPrêt2,LMoisPrêt2,'Prêt Récap'!A340)</f>
        <v>#NAME?</v>
      </c>
      <c r="C340" s="7" t="e">
        <f>SUMIFS(LIntérêtsprêt3,LMoisPrêt3,$A340)+SUMIFS(LIntérêtsPrêt1,LMoisPrêt1,'Prêt Récap'!$A340)+SUMIFS(LIntérêtsPrêt2,LMoisPrêt2,'Prêt Récap'!$A340)</f>
        <v>#NAME?</v>
      </c>
      <c r="D340" s="7" t="e">
        <f t="shared" si="28"/>
        <v>#NAME?</v>
      </c>
      <c r="E340" s="7" t="e">
        <f t="shared" si="29"/>
        <v>#NAME?</v>
      </c>
      <c r="F340" s="6" t="e">
        <f t="shared" si="30"/>
        <v>#NAME?</v>
      </c>
      <c r="G340" s="6" t="e">
        <f t="shared" si="31"/>
        <v>#NAME?</v>
      </c>
      <c r="H340" s="1" t="e">
        <f>IF(AND(MONTH(DATEVALUE([0]!MoisPrêt1&amp;"1"))=G340,[0]!AnneePrêt1=F340),[0]!MontantPrêt1,0)+IF(AND(MONTH(DATEVALUE([0]!MoisPrêt2&amp;"1"))=G340,[0]!AnneePrêt2=F340),[0]!MontantPrêt2,0)+IF(AND(MONTH(DATEVALUE(MoisPrêt3&amp;"1"))=G340,AnnéePrêt3=F340),MontantPrêt3,0)</f>
        <v>#NAME?</v>
      </c>
      <c r="I340" s="6" t="s">
        <v>25</v>
      </c>
      <c r="J340" s="6" t="s">
        <v>17</v>
      </c>
      <c r="K340" s="6" t="s">
        <v>16</v>
      </c>
    </row>
    <row r="341" spans="1:11">
      <c r="A341" s="5" t="e">
        <f t="shared" si="32"/>
        <v>#NAME?</v>
      </c>
      <c r="B341" s="7" t="e">
        <f>SUMIFS(LCapitalPrêt3,LMoisPrêt3,A341)+SUMIFS(LCapitalPrêt1,LMoisPrêt1,'Prêt Récap'!A341)+SUMIFS(LCapitalPrêt2,LMoisPrêt2,'Prêt Récap'!A341)</f>
        <v>#NAME?</v>
      </c>
      <c r="C341" s="7" t="e">
        <f>SUMIFS(LIntérêtsprêt3,LMoisPrêt3,$A341)+SUMIFS(LIntérêtsPrêt1,LMoisPrêt1,'Prêt Récap'!$A341)+SUMIFS(LIntérêtsPrêt2,LMoisPrêt2,'Prêt Récap'!$A341)</f>
        <v>#NAME?</v>
      </c>
      <c r="D341" s="7" t="e">
        <f t="shared" si="28"/>
        <v>#NAME?</v>
      </c>
      <c r="E341" s="7" t="e">
        <f t="shared" si="29"/>
        <v>#NAME?</v>
      </c>
      <c r="F341" s="6" t="e">
        <f t="shared" si="30"/>
        <v>#NAME?</v>
      </c>
      <c r="G341" s="6" t="e">
        <f t="shared" si="31"/>
        <v>#NAME?</v>
      </c>
      <c r="H341" s="1" t="e">
        <f>IF(AND(MONTH(DATEVALUE([0]!MoisPrêt1&amp;"1"))=G341,[0]!AnneePrêt1=F341),[0]!MontantPrêt1,0)+IF(AND(MONTH(DATEVALUE([0]!MoisPrêt2&amp;"1"))=G341,[0]!AnneePrêt2=F341),[0]!MontantPrêt2,0)+IF(AND(MONTH(DATEVALUE(MoisPrêt3&amp;"1"))=G341,AnnéePrêt3=F341),MontantPrêt3,0)</f>
        <v>#NAME?</v>
      </c>
      <c r="I341" s="6" t="s">
        <v>25</v>
      </c>
      <c r="J341" s="6" t="s">
        <v>17</v>
      </c>
      <c r="K341" s="6" t="s">
        <v>16</v>
      </c>
    </row>
    <row r="342" spans="1:11">
      <c r="A342" s="5" t="e">
        <f t="shared" si="32"/>
        <v>#NAME?</v>
      </c>
      <c r="B342" s="7" t="e">
        <f>SUMIFS(LCapitalPrêt3,LMoisPrêt3,A342)+SUMIFS(LCapitalPrêt1,LMoisPrêt1,'Prêt Récap'!A342)+SUMIFS(LCapitalPrêt2,LMoisPrêt2,'Prêt Récap'!A342)</f>
        <v>#NAME?</v>
      </c>
      <c r="C342" s="7" t="e">
        <f>SUMIFS(LIntérêtsprêt3,LMoisPrêt3,$A342)+SUMIFS(LIntérêtsPrêt1,LMoisPrêt1,'Prêt Récap'!$A342)+SUMIFS(LIntérêtsPrêt2,LMoisPrêt2,'Prêt Récap'!$A342)</f>
        <v>#NAME?</v>
      </c>
      <c r="D342" s="7" t="e">
        <f t="shared" si="28"/>
        <v>#NAME?</v>
      </c>
      <c r="E342" s="7" t="e">
        <f t="shared" si="29"/>
        <v>#NAME?</v>
      </c>
      <c r="F342" s="6" t="e">
        <f t="shared" si="30"/>
        <v>#NAME?</v>
      </c>
      <c r="G342" s="6" t="e">
        <f t="shared" si="31"/>
        <v>#NAME?</v>
      </c>
      <c r="H342" s="1" t="e">
        <f>IF(AND(MONTH(DATEVALUE([0]!MoisPrêt1&amp;"1"))=G342,[0]!AnneePrêt1=F342),[0]!MontantPrêt1,0)+IF(AND(MONTH(DATEVALUE([0]!MoisPrêt2&amp;"1"))=G342,[0]!AnneePrêt2=F342),[0]!MontantPrêt2,0)+IF(AND(MONTH(DATEVALUE(MoisPrêt3&amp;"1"))=G342,AnnéePrêt3=F342),MontantPrêt3,0)</f>
        <v>#NAME?</v>
      </c>
      <c r="I342" s="6" t="s">
        <v>25</v>
      </c>
      <c r="J342" s="6" t="s">
        <v>17</v>
      </c>
      <c r="K342" s="6" t="s">
        <v>16</v>
      </c>
    </row>
    <row r="343" spans="1:11">
      <c r="A343" s="5" t="e">
        <f t="shared" si="32"/>
        <v>#NAME?</v>
      </c>
      <c r="B343" s="7" t="e">
        <f>SUMIFS(LCapitalPrêt3,LMoisPrêt3,A343)+SUMIFS(LCapitalPrêt1,LMoisPrêt1,'Prêt Récap'!A343)+SUMIFS(LCapitalPrêt2,LMoisPrêt2,'Prêt Récap'!A343)</f>
        <v>#NAME?</v>
      </c>
      <c r="C343" s="7" t="e">
        <f>SUMIFS(LIntérêtsprêt3,LMoisPrêt3,$A343)+SUMIFS(LIntérêtsPrêt1,LMoisPrêt1,'Prêt Récap'!$A343)+SUMIFS(LIntérêtsPrêt2,LMoisPrêt2,'Prêt Récap'!$A343)</f>
        <v>#NAME?</v>
      </c>
      <c r="D343" s="7" t="e">
        <f t="shared" si="28"/>
        <v>#NAME?</v>
      </c>
      <c r="E343" s="7" t="e">
        <f t="shared" si="29"/>
        <v>#NAME?</v>
      </c>
      <c r="F343" s="6" t="e">
        <f t="shared" si="30"/>
        <v>#NAME?</v>
      </c>
      <c r="G343" s="6" t="e">
        <f t="shared" si="31"/>
        <v>#NAME?</v>
      </c>
      <c r="H343" s="1" t="e">
        <f>IF(AND(MONTH(DATEVALUE([0]!MoisPrêt1&amp;"1"))=G343,[0]!AnneePrêt1=F343),[0]!MontantPrêt1,0)+IF(AND(MONTH(DATEVALUE([0]!MoisPrêt2&amp;"1"))=G343,[0]!AnneePrêt2=F343),[0]!MontantPrêt2,0)+IF(AND(MONTH(DATEVALUE(MoisPrêt3&amp;"1"))=G343,AnnéePrêt3=F343),MontantPrêt3,0)</f>
        <v>#NAME?</v>
      </c>
      <c r="I343" s="6" t="s">
        <v>25</v>
      </c>
      <c r="J343" s="6" t="s">
        <v>17</v>
      </c>
      <c r="K343" s="6" t="s">
        <v>16</v>
      </c>
    </row>
    <row r="344" spans="1:11">
      <c r="A344" s="5" t="e">
        <f t="shared" si="32"/>
        <v>#NAME?</v>
      </c>
      <c r="B344" s="7" t="e">
        <f>SUMIFS(LCapitalPrêt3,LMoisPrêt3,A344)+SUMIFS(LCapitalPrêt1,LMoisPrêt1,'Prêt Récap'!A344)+SUMIFS(LCapitalPrêt2,LMoisPrêt2,'Prêt Récap'!A344)</f>
        <v>#NAME?</v>
      </c>
      <c r="C344" s="7" t="e">
        <f>SUMIFS(LIntérêtsprêt3,LMoisPrêt3,$A344)+SUMIFS(LIntérêtsPrêt1,LMoisPrêt1,'Prêt Récap'!$A344)+SUMIFS(LIntérêtsPrêt2,LMoisPrêt2,'Prêt Récap'!$A344)</f>
        <v>#NAME?</v>
      </c>
      <c r="D344" s="7" t="e">
        <f t="shared" si="28"/>
        <v>#NAME?</v>
      </c>
      <c r="E344" s="7" t="e">
        <f t="shared" si="29"/>
        <v>#NAME?</v>
      </c>
      <c r="F344" s="6" t="e">
        <f t="shared" si="30"/>
        <v>#NAME?</v>
      </c>
      <c r="G344" s="6" t="e">
        <f t="shared" si="31"/>
        <v>#NAME?</v>
      </c>
      <c r="H344" s="1" t="e">
        <f>IF(AND(MONTH(DATEVALUE([0]!MoisPrêt1&amp;"1"))=G344,[0]!AnneePrêt1=F344),[0]!MontantPrêt1,0)+IF(AND(MONTH(DATEVALUE([0]!MoisPrêt2&amp;"1"))=G344,[0]!AnneePrêt2=F344),[0]!MontantPrêt2,0)+IF(AND(MONTH(DATEVALUE(MoisPrêt3&amp;"1"))=G344,AnnéePrêt3=F344),MontantPrêt3,0)</f>
        <v>#NAME?</v>
      </c>
      <c r="I344" s="6" t="s">
        <v>25</v>
      </c>
      <c r="J344" s="6" t="s">
        <v>17</v>
      </c>
      <c r="K344" s="6" t="s">
        <v>16</v>
      </c>
    </row>
    <row r="345" spans="1:11">
      <c r="A345" s="5" t="e">
        <f t="shared" si="32"/>
        <v>#NAME?</v>
      </c>
      <c r="B345" s="7" t="e">
        <f>SUMIFS(LCapitalPrêt3,LMoisPrêt3,A345)+SUMIFS(LCapitalPrêt1,LMoisPrêt1,'Prêt Récap'!A345)+SUMIFS(LCapitalPrêt2,LMoisPrêt2,'Prêt Récap'!A345)</f>
        <v>#NAME?</v>
      </c>
      <c r="C345" s="7" t="e">
        <f>SUMIFS(LIntérêtsprêt3,LMoisPrêt3,$A345)+SUMIFS(LIntérêtsPrêt1,LMoisPrêt1,'Prêt Récap'!$A345)+SUMIFS(LIntérêtsPrêt2,LMoisPrêt2,'Prêt Récap'!$A345)</f>
        <v>#NAME?</v>
      </c>
      <c r="D345" s="7" t="e">
        <f t="shared" si="28"/>
        <v>#NAME?</v>
      </c>
      <c r="E345" s="7" t="e">
        <f t="shared" si="29"/>
        <v>#NAME?</v>
      </c>
      <c r="F345" s="6" t="e">
        <f t="shared" si="30"/>
        <v>#NAME?</v>
      </c>
      <c r="G345" s="6" t="e">
        <f t="shared" si="31"/>
        <v>#NAME?</v>
      </c>
      <c r="H345" s="1" t="e">
        <f>IF(AND(MONTH(DATEVALUE([0]!MoisPrêt1&amp;"1"))=G345,[0]!AnneePrêt1=F345),[0]!MontantPrêt1,0)+IF(AND(MONTH(DATEVALUE([0]!MoisPrêt2&amp;"1"))=G345,[0]!AnneePrêt2=F345),[0]!MontantPrêt2,0)+IF(AND(MONTH(DATEVALUE(MoisPrêt3&amp;"1"))=G345,AnnéePrêt3=F345),MontantPrêt3,0)</f>
        <v>#NAME?</v>
      </c>
      <c r="I345" s="6" t="s">
        <v>25</v>
      </c>
      <c r="J345" s="6" t="s">
        <v>17</v>
      </c>
      <c r="K345" s="6" t="s">
        <v>16</v>
      </c>
    </row>
    <row r="346" spans="1:11">
      <c r="A346" s="5" t="e">
        <f t="shared" si="32"/>
        <v>#NAME?</v>
      </c>
      <c r="B346" s="7" t="e">
        <f>SUMIFS(LCapitalPrêt3,LMoisPrêt3,A346)+SUMIFS(LCapitalPrêt1,LMoisPrêt1,'Prêt Récap'!A346)+SUMIFS(LCapitalPrêt2,LMoisPrêt2,'Prêt Récap'!A346)</f>
        <v>#NAME?</v>
      </c>
      <c r="C346" s="7" t="e">
        <f>SUMIFS(LIntérêtsprêt3,LMoisPrêt3,$A346)+SUMIFS(LIntérêtsPrêt1,LMoisPrêt1,'Prêt Récap'!$A346)+SUMIFS(LIntérêtsPrêt2,LMoisPrêt2,'Prêt Récap'!$A346)</f>
        <v>#NAME?</v>
      </c>
      <c r="D346" s="7" t="e">
        <f t="shared" si="28"/>
        <v>#NAME?</v>
      </c>
      <c r="E346" s="7" t="e">
        <f t="shared" si="29"/>
        <v>#NAME?</v>
      </c>
      <c r="F346" s="6" t="e">
        <f t="shared" si="30"/>
        <v>#NAME?</v>
      </c>
      <c r="G346" s="6" t="e">
        <f t="shared" si="31"/>
        <v>#NAME?</v>
      </c>
      <c r="H346" s="1" t="e">
        <f>IF(AND(MONTH(DATEVALUE([0]!MoisPrêt1&amp;"1"))=G346,[0]!AnneePrêt1=F346),[0]!MontantPrêt1,0)+IF(AND(MONTH(DATEVALUE([0]!MoisPrêt2&amp;"1"))=G346,[0]!AnneePrêt2=F346),[0]!MontantPrêt2,0)+IF(AND(MONTH(DATEVALUE(MoisPrêt3&amp;"1"))=G346,AnnéePrêt3=F346),MontantPrêt3,0)</f>
        <v>#NAME?</v>
      </c>
      <c r="I346" s="6" t="s">
        <v>25</v>
      </c>
      <c r="J346" s="6" t="s">
        <v>17</v>
      </c>
      <c r="K346" s="6" t="s">
        <v>16</v>
      </c>
    </row>
    <row r="347" spans="1:11">
      <c r="A347" s="5" t="e">
        <f t="shared" si="32"/>
        <v>#NAME?</v>
      </c>
      <c r="B347" s="7" t="e">
        <f>SUMIFS(LCapitalPrêt3,LMoisPrêt3,A347)+SUMIFS(LCapitalPrêt1,LMoisPrêt1,'Prêt Récap'!A347)+SUMIFS(LCapitalPrêt2,LMoisPrêt2,'Prêt Récap'!A347)</f>
        <v>#NAME?</v>
      </c>
      <c r="C347" s="7" t="e">
        <f>SUMIFS(LIntérêtsprêt3,LMoisPrêt3,$A347)+SUMIFS(LIntérêtsPrêt1,LMoisPrêt1,'Prêt Récap'!$A347)+SUMIFS(LIntérêtsPrêt2,LMoisPrêt2,'Prêt Récap'!$A347)</f>
        <v>#NAME?</v>
      </c>
      <c r="D347" s="7" t="e">
        <f t="shared" si="28"/>
        <v>#NAME?</v>
      </c>
      <c r="E347" s="7" t="e">
        <f t="shared" si="29"/>
        <v>#NAME?</v>
      </c>
      <c r="F347" s="6" t="e">
        <f t="shared" si="30"/>
        <v>#NAME?</v>
      </c>
      <c r="G347" s="6" t="e">
        <f t="shared" si="31"/>
        <v>#NAME?</v>
      </c>
      <c r="H347" s="1" t="e">
        <f>IF(AND(MONTH(DATEVALUE([0]!MoisPrêt1&amp;"1"))=G347,[0]!AnneePrêt1=F347),[0]!MontantPrêt1,0)+IF(AND(MONTH(DATEVALUE([0]!MoisPrêt2&amp;"1"))=G347,[0]!AnneePrêt2=F347),[0]!MontantPrêt2,0)+IF(AND(MONTH(DATEVALUE(MoisPrêt3&amp;"1"))=G347,AnnéePrêt3=F347),MontantPrêt3,0)</f>
        <v>#NAME?</v>
      </c>
      <c r="I347" s="6" t="s">
        <v>25</v>
      </c>
      <c r="J347" s="6" t="s">
        <v>17</v>
      </c>
      <c r="K347" s="6" t="s">
        <v>16</v>
      </c>
    </row>
    <row r="348" spans="1:11">
      <c r="A348" s="5" t="e">
        <f t="shared" si="32"/>
        <v>#NAME?</v>
      </c>
      <c r="B348" s="7" t="e">
        <f>SUMIFS(LCapitalPrêt3,LMoisPrêt3,A348)+SUMIFS(LCapitalPrêt1,LMoisPrêt1,'Prêt Récap'!A348)+SUMIFS(LCapitalPrêt2,LMoisPrêt2,'Prêt Récap'!A348)</f>
        <v>#NAME?</v>
      </c>
      <c r="C348" s="7" t="e">
        <f>SUMIFS(LIntérêtsprêt3,LMoisPrêt3,$A348)+SUMIFS(LIntérêtsPrêt1,LMoisPrêt1,'Prêt Récap'!$A348)+SUMIFS(LIntérêtsPrêt2,LMoisPrêt2,'Prêt Récap'!$A348)</f>
        <v>#NAME?</v>
      </c>
      <c r="D348" s="7" t="e">
        <f t="shared" si="28"/>
        <v>#NAME?</v>
      </c>
      <c r="E348" s="7" t="e">
        <f t="shared" si="29"/>
        <v>#NAME?</v>
      </c>
      <c r="F348" s="6" t="e">
        <f t="shared" si="30"/>
        <v>#NAME?</v>
      </c>
      <c r="G348" s="6" t="e">
        <f t="shared" si="31"/>
        <v>#NAME?</v>
      </c>
      <c r="H348" s="1" t="e">
        <f>IF(AND(MONTH(DATEVALUE([0]!MoisPrêt1&amp;"1"))=G348,[0]!AnneePrêt1=F348),[0]!MontantPrêt1,0)+IF(AND(MONTH(DATEVALUE([0]!MoisPrêt2&amp;"1"))=G348,[0]!AnneePrêt2=F348),[0]!MontantPrêt2,0)+IF(AND(MONTH(DATEVALUE(MoisPrêt3&amp;"1"))=G348,AnnéePrêt3=F348),MontantPrêt3,0)</f>
        <v>#NAME?</v>
      </c>
      <c r="I348" s="6" t="s">
        <v>25</v>
      </c>
      <c r="J348" s="6" t="s">
        <v>17</v>
      </c>
      <c r="K348" s="6" t="s">
        <v>16</v>
      </c>
    </row>
    <row r="349" spans="1:11">
      <c r="A349" s="5" t="e">
        <f t="shared" si="32"/>
        <v>#NAME?</v>
      </c>
      <c r="B349" s="7" t="e">
        <f>SUMIFS(LCapitalPrêt3,LMoisPrêt3,A349)+SUMIFS(LCapitalPrêt1,LMoisPrêt1,'Prêt Récap'!A349)+SUMIFS(LCapitalPrêt2,LMoisPrêt2,'Prêt Récap'!A349)</f>
        <v>#NAME?</v>
      </c>
      <c r="C349" s="7" t="e">
        <f>SUMIFS(LIntérêtsprêt3,LMoisPrêt3,$A349)+SUMIFS(LIntérêtsPrêt1,LMoisPrêt1,'Prêt Récap'!$A349)+SUMIFS(LIntérêtsPrêt2,LMoisPrêt2,'Prêt Récap'!$A349)</f>
        <v>#NAME?</v>
      </c>
      <c r="D349" s="7" t="e">
        <f t="shared" si="28"/>
        <v>#NAME?</v>
      </c>
      <c r="E349" s="7" t="e">
        <f t="shared" si="29"/>
        <v>#NAME?</v>
      </c>
      <c r="F349" s="6" t="e">
        <f t="shared" si="30"/>
        <v>#NAME?</v>
      </c>
      <c r="G349" s="6" t="e">
        <f t="shared" si="31"/>
        <v>#NAME?</v>
      </c>
      <c r="H349" s="1" t="e">
        <f>IF(AND(MONTH(DATEVALUE([0]!MoisPrêt1&amp;"1"))=G349,[0]!AnneePrêt1=F349),[0]!MontantPrêt1,0)+IF(AND(MONTH(DATEVALUE([0]!MoisPrêt2&amp;"1"))=G349,[0]!AnneePrêt2=F349),[0]!MontantPrêt2,0)+IF(AND(MONTH(DATEVALUE(MoisPrêt3&amp;"1"))=G349,AnnéePrêt3=F349),MontantPrêt3,0)</f>
        <v>#NAME?</v>
      </c>
      <c r="I349" s="6" t="s">
        <v>25</v>
      </c>
      <c r="J349" s="6" t="s">
        <v>17</v>
      </c>
      <c r="K349" s="6" t="s">
        <v>16</v>
      </c>
    </row>
    <row r="350" spans="1:11">
      <c r="A350" s="5" t="e">
        <f t="shared" si="32"/>
        <v>#NAME?</v>
      </c>
      <c r="B350" s="7" t="e">
        <f>SUMIFS(LCapitalPrêt3,LMoisPrêt3,A350)+SUMIFS(LCapitalPrêt1,LMoisPrêt1,'Prêt Récap'!A350)+SUMIFS(LCapitalPrêt2,LMoisPrêt2,'Prêt Récap'!A350)</f>
        <v>#NAME?</v>
      </c>
      <c r="C350" s="7" t="e">
        <f>SUMIFS(LIntérêtsprêt3,LMoisPrêt3,$A350)+SUMIFS(LIntérêtsPrêt1,LMoisPrêt1,'Prêt Récap'!$A350)+SUMIFS(LIntérêtsPrêt2,LMoisPrêt2,'Prêt Récap'!$A350)</f>
        <v>#NAME?</v>
      </c>
      <c r="D350" s="7" t="e">
        <f t="shared" si="28"/>
        <v>#NAME?</v>
      </c>
      <c r="E350" s="7" t="e">
        <f t="shared" si="29"/>
        <v>#NAME?</v>
      </c>
      <c r="F350" s="6" t="e">
        <f t="shared" si="30"/>
        <v>#NAME?</v>
      </c>
      <c r="G350" s="6" t="e">
        <f t="shared" si="31"/>
        <v>#NAME?</v>
      </c>
      <c r="H350" s="1" t="e">
        <f>IF(AND(MONTH(DATEVALUE([0]!MoisPrêt1&amp;"1"))=G350,[0]!AnneePrêt1=F350),[0]!MontantPrêt1,0)+IF(AND(MONTH(DATEVALUE([0]!MoisPrêt2&amp;"1"))=G350,[0]!AnneePrêt2=F350),[0]!MontantPrêt2,0)+IF(AND(MONTH(DATEVALUE(MoisPrêt3&amp;"1"))=G350,AnnéePrêt3=F350),MontantPrêt3,0)</f>
        <v>#NAME?</v>
      </c>
      <c r="I350" s="6" t="s">
        <v>25</v>
      </c>
      <c r="J350" s="6" t="s">
        <v>17</v>
      </c>
      <c r="K350" s="6" t="s">
        <v>16</v>
      </c>
    </row>
    <row r="351" spans="1:11">
      <c r="A351" s="5" t="e">
        <f t="shared" si="32"/>
        <v>#NAME?</v>
      </c>
      <c r="B351" s="7" t="e">
        <f>SUMIFS(LCapitalPrêt3,LMoisPrêt3,A351)+SUMIFS(LCapitalPrêt1,LMoisPrêt1,'Prêt Récap'!A351)+SUMIFS(LCapitalPrêt2,LMoisPrêt2,'Prêt Récap'!A351)</f>
        <v>#NAME?</v>
      </c>
      <c r="C351" s="7" t="e">
        <f>SUMIFS(LIntérêtsprêt3,LMoisPrêt3,$A351)+SUMIFS(LIntérêtsPrêt1,LMoisPrêt1,'Prêt Récap'!$A351)+SUMIFS(LIntérêtsPrêt2,LMoisPrêt2,'Prêt Récap'!$A351)</f>
        <v>#NAME?</v>
      </c>
      <c r="D351" s="7" t="e">
        <f t="shared" si="28"/>
        <v>#NAME?</v>
      </c>
      <c r="E351" s="7" t="e">
        <f t="shared" si="29"/>
        <v>#NAME?</v>
      </c>
      <c r="F351" s="6" t="e">
        <f t="shared" si="30"/>
        <v>#NAME?</v>
      </c>
      <c r="G351" s="6" t="e">
        <f t="shared" si="31"/>
        <v>#NAME?</v>
      </c>
      <c r="H351" s="1" t="e">
        <f>IF(AND(MONTH(DATEVALUE([0]!MoisPrêt1&amp;"1"))=G351,[0]!AnneePrêt1=F351),[0]!MontantPrêt1,0)+IF(AND(MONTH(DATEVALUE([0]!MoisPrêt2&amp;"1"))=G351,[0]!AnneePrêt2=F351),[0]!MontantPrêt2,0)+IF(AND(MONTH(DATEVALUE(MoisPrêt3&amp;"1"))=G351,AnnéePrêt3=F351),MontantPrêt3,0)</f>
        <v>#NAME?</v>
      </c>
      <c r="I351" s="6" t="s">
        <v>25</v>
      </c>
      <c r="J351" s="6" t="s">
        <v>17</v>
      </c>
      <c r="K351" s="6" t="s">
        <v>16</v>
      </c>
    </row>
    <row r="352" spans="1:11">
      <c r="A352" s="5" t="e">
        <f t="shared" si="32"/>
        <v>#NAME?</v>
      </c>
      <c r="B352" s="7" t="e">
        <f>SUMIFS(LCapitalPrêt3,LMoisPrêt3,A352)+SUMIFS(LCapitalPrêt1,LMoisPrêt1,'Prêt Récap'!A352)+SUMIFS(LCapitalPrêt2,LMoisPrêt2,'Prêt Récap'!A352)</f>
        <v>#NAME?</v>
      </c>
      <c r="C352" s="7" t="e">
        <f>SUMIFS(LIntérêtsprêt3,LMoisPrêt3,$A352)+SUMIFS(LIntérêtsPrêt1,LMoisPrêt1,'Prêt Récap'!$A352)+SUMIFS(LIntérêtsPrêt2,LMoisPrêt2,'Prêt Récap'!$A352)</f>
        <v>#NAME?</v>
      </c>
      <c r="D352" s="7" t="e">
        <f t="shared" si="28"/>
        <v>#NAME?</v>
      </c>
      <c r="E352" s="7" t="e">
        <f t="shared" si="29"/>
        <v>#NAME?</v>
      </c>
      <c r="F352" s="6" t="e">
        <f t="shared" si="30"/>
        <v>#NAME?</v>
      </c>
      <c r="G352" s="6" t="e">
        <f t="shared" si="31"/>
        <v>#NAME?</v>
      </c>
      <c r="H352" s="1" t="e">
        <f>IF(AND(MONTH(DATEVALUE([0]!MoisPrêt1&amp;"1"))=G352,[0]!AnneePrêt1=F352),[0]!MontantPrêt1,0)+IF(AND(MONTH(DATEVALUE([0]!MoisPrêt2&amp;"1"))=G352,[0]!AnneePrêt2=F352),[0]!MontantPrêt2,0)+IF(AND(MONTH(DATEVALUE(MoisPrêt3&amp;"1"))=G352,AnnéePrêt3=F352),MontantPrêt3,0)</f>
        <v>#NAME?</v>
      </c>
      <c r="I352" s="6" t="s">
        <v>25</v>
      </c>
      <c r="J352" s="6" t="s">
        <v>17</v>
      </c>
      <c r="K352" s="6" t="s">
        <v>16</v>
      </c>
    </row>
    <row r="353" spans="1:11">
      <c r="A353" s="5" t="e">
        <f t="shared" si="32"/>
        <v>#NAME?</v>
      </c>
      <c r="B353" s="7" t="e">
        <f>SUMIFS(LCapitalPrêt3,LMoisPrêt3,A353)+SUMIFS(LCapitalPrêt1,LMoisPrêt1,'Prêt Récap'!A353)+SUMIFS(LCapitalPrêt2,LMoisPrêt2,'Prêt Récap'!A353)</f>
        <v>#NAME?</v>
      </c>
      <c r="C353" s="7" t="e">
        <f>SUMIFS(LIntérêtsprêt3,LMoisPrêt3,$A353)+SUMIFS(LIntérêtsPrêt1,LMoisPrêt1,'Prêt Récap'!$A353)+SUMIFS(LIntérêtsPrêt2,LMoisPrêt2,'Prêt Récap'!$A353)</f>
        <v>#NAME?</v>
      </c>
      <c r="D353" s="7" t="e">
        <f t="shared" si="28"/>
        <v>#NAME?</v>
      </c>
      <c r="E353" s="7" t="e">
        <f t="shared" si="29"/>
        <v>#NAME?</v>
      </c>
      <c r="F353" s="6" t="e">
        <f t="shared" si="30"/>
        <v>#NAME?</v>
      </c>
      <c r="G353" s="6" t="e">
        <f t="shared" si="31"/>
        <v>#NAME?</v>
      </c>
      <c r="H353" s="1" t="e">
        <f>IF(AND(MONTH(DATEVALUE([0]!MoisPrêt1&amp;"1"))=G353,[0]!AnneePrêt1=F353),[0]!MontantPrêt1,0)+IF(AND(MONTH(DATEVALUE([0]!MoisPrêt2&amp;"1"))=G353,[0]!AnneePrêt2=F353),[0]!MontantPrêt2,0)+IF(AND(MONTH(DATEVALUE(MoisPrêt3&amp;"1"))=G353,AnnéePrêt3=F353),MontantPrêt3,0)</f>
        <v>#NAME?</v>
      </c>
      <c r="I353" s="6" t="s">
        <v>25</v>
      </c>
      <c r="J353" s="6" t="s">
        <v>17</v>
      </c>
      <c r="K353" s="6" t="s">
        <v>16</v>
      </c>
    </row>
    <row r="354" spans="1:11">
      <c r="A354" s="5" t="e">
        <f t="shared" si="32"/>
        <v>#NAME?</v>
      </c>
      <c r="B354" s="7" t="e">
        <f>SUMIFS(LCapitalPrêt3,LMoisPrêt3,A354)+SUMIFS(LCapitalPrêt1,LMoisPrêt1,'Prêt Récap'!A354)+SUMIFS(LCapitalPrêt2,LMoisPrêt2,'Prêt Récap'!A354)</f>
        <v>#NAME?</v>
      </c>
      <c r="C354" s="7" t="e">
        <f>SUMIFS(LIntérêtsprêt3,LMoisPrêt3,$A354)+SUMIFS(LIntérêtsPrêt1,LMoisPrêt1,'Prêt Récap'!$A354)+SUMIFS(LIntérêtsPrêt2,LMoisPrêt2,'Prêt Récap'!$A354)</f>
        <v>#NAME?</v>
      </c>
      <c r="D354" s="7" t="e">
        <f t="shared" si="28"/>
        <v>#NAME?</v>
      </c>
      <c r="E354" s="7" t="e">
        <f t="shared" si="29"/>
        <v>#NAME?</v>
      </c>
      <c r="F354" s="6" t="e">
        <f t="shared" si="30"/>
        <v>#NAME?</v>
      </c>
      <c r="G354" s="6" t="e">
        <f t="shared" si="31"/>
        <v>#NAME?</v>
      </c>
      <c r="H354" s="1" t="e">
        <f>IF(AND(MONTH(DATEVALUE([0]!MoisPrêt1&amp;"1"))=G354,[0]!AnneePrêt1=F354),[0]!MontantPrêt1,0)+IF(AND(MONTH(DATEVALUE([0]!MoisPrêt2&amp;"1"))=G354,[0]!AnneePrêt2=F354),[0]!MontantPrêt2,0)+IF(AND(MONTH(DATEVALUE(MoisPrêt3&amp;"1"))=G354,AnnéePrêt3=F354),MontantPrêt3,0)</f>
        <v>#NAME?</v>
      </c>
      <c r="I354" s="6" t="s">
        <v>25</v>
      </c>
      <c r="J354" s="6" t="s">
        <v>17</v>
      </c>
      <c r="K354" s="6" t="s">
        <v>16</v>
      </c>
    </row>
    <row r="355" spans="1:11">
      <c r="A355" s="5" t="e">
        <f t="shared" si="32"/>
        <v>#NAME?</v>
      </c>
      <c r="B355" s="7" t="e">
        <f>SUMIFS(LCapitalPrêt3,LMoisPrêt3,A355)+SUMIFS(LCapitalPrêt1,LMoisPrêt1,'Prêt Récap'!A355)+SUMIFS(LCapitalPrêt2,LMoisPrêt2,'Prêt Récap'!A355)</f>
        <v>#NAME?</v>
      </c>
      <c r="C355" s="7" t="e">
        <f>SUMIFS(LIntérêtsprêt3,LMoisPrêt3,$A355)+SUMIFS(LIntérêtsPrêt1,LMoisPrêt1,'Prêt Récap'!$A355)+SUMIFS(LIntérêtsPrêt2,LMoisPrêt2,'Prêt Récap'!$A355)</f>
        <v>#NAME?</v>
      </c>
      <c r="D355" s="7" t="e">
        <f t="shared" si="28"/>
        <v>#NAME?</v>
      </c>
      <c r="E355" s="7" t="e">
        <f t="shared" si="29"/>
        <v>#NAME?</v>
      </c>
      <c r="F355" s="6" t="e">
        <f t="shared" si="30"/>
        <v>#NAME?</v>
      </c>
      <c r="G355" s="6" t="e">
        <f t="shared" si="31"/>
        <v>#NAME?</v>
      </c>
      <c r="H355" s="1" t="e">
        <f>IF(AND(MONTH(DATEVALUE([0]!MoisPrêt1&amp;"1"))=G355,[0]!AnneePrêt1=F355),[0]!MontantPrêt1,0)+IF(AND(MONTH(DATEVALUE([0]!MoisPrêt2&amp;"1"))=G355,[0]!AnneePrêt2=F355),[0]!MontantPrêt2,0)+IF(AND(MONTH(DATEVALUE(MoisPrêt3&amp;"1"))=G355,AnnéePrêt3=F355),MontantPrêt3,0)</f>
        <v>#NAME?</v>
      </c>
      <c r="I355" s="6" t="s">
        <v>25</v>
      </c>
      <c r="J355" s="6" t="s">
        <v>17</v>
      </c>
      <c r="K355" s="6" t="s">
        <v>16</v>
      </c>
    </row>
    <row r="356" spans="1:11">
      <c r="A356" s="5" t="e">
        <f t="shared" si="32"/>
        <v>#NAME?</v>
      </c>
      <c r="B356" s="7" t="e">
        <f>SUMIFS(LCapitalPrêt3,LMoisPrêt3,A356)+SUMIFS(LCapitalPrêt1,LMoisPrêt1,'Prêt Récap'!A356)+SUMIFS(LCapitalPrêt2,LMoisPrêt2,'Prêt Récap'!A356)</f>
        <v>#NAME?</v>
      </c>
      <c r="C356" s="7" t="e">
        <f>SUMIFS(LIntérêtsprêt3,LMoisPrêt3,$A356)+SUMIFS(LIntérêtsPrêt1,LMoisPrêt1,'Prêt Récap'!$A356)+SUMIFS(LIntérêtsPrêt2,LMoisPrêt2,'Prêt Récap'!$A356)</f>
        <v>#NAME?</v>
      </c>
      <c r="D356" s="7" t="e">
        <f t="shared" si="28"/>
        <v>#NAME?</v>
      </c>
      <c r="E356" s="7" t="e">
        <f t="shared" si="29"/>
        <v>#NAME?</v>
      </c>
      <c r="F356" s="6" t="e">
        <f t="shared" si="30"/>
        <v>#NAME?</v>
      </c>
      <c r="G356" s="6" t="e">
        <f t="shared" si="31"/>
        <v>#NAME?</v>
      </c>
      <c r="H356" s="1" t="e">
        <f>IF(AND(MONTH(DATEVALUE([0]!MoisPrêt1&amp;"1"))=G356,[0]!AnneePrêt1=F356),[0]!MontantPrêt1,0)+IF(AND(MONTH(DATEVALUE([0]!MoisPrêt2&amp;"1"))=G356,[0]!AnneePrêt2=F356),[0]!MontantPrêt2,0)+IF(AND(MONTH(DATEVALUE(MoisPrêt3&amp;"1"))=G356,AnnéePrêt3=F356),MontantPrêt3,0)</f>
        <v>#NAME?</v>
      </c>
      <c r="I356" s="6" t="s">
        <v>25</v>
      </c>
      <c r="J356" s="6" t="s">
        <v>17</v>
      </c>
      <c r="K356" s="6" t="s">
        <v>16</v>
      </c>
    </row>
    <row r="357" spans="1:11">
      <c r="A357" s="5" t="e">
        <f t="shared" si="32"/>
        <v>#NAME?</v>
      </c>
      <c r="B357" s="7" t="e">
        <f>SUMIFS(LCapitalPrêt3,LMoisPrêt3,A357)+SUMIFS(LCapitalPrêt1,LMoisPrêt1,'Prêt Récap'!A357)+SUMIFS(LCapitalPrêt2,LMoisPrêt2,'Prêt Récap'!A357)</f>
        <v>#NAME?</v>
      </c>
      <c r="C357" s="7" t="e">
        <f>SUMIFS(LIntérêtsprêt3,LMoisPrêt3,$A357)+SUMIFS(LIntérêtsPrêt1,LMoisPrêt1,'Prêt Récap'!$A357)+SUMIFS(LIntérêtsPrêt2,LMoisPrêt2,'Prêt Récap'!$A357)</f>
        <v>#NAME?</v>
      </c>
      <c r="D357" s="7" t="e">
        <f t="shared" si="28"/>
        <v>#NAME?</v>
      </c>
      <c r="E357" s="7" t="e">
        <f t="shared" si="29"/>
        <v>#NAME?</v>
      </c>
      <c r="F357" s="6" t="e">
        <f t="shared" si="30"/>
        <v>#NAME?</v>
      </c>
      <c r="G357" s="6" t="e">
        <f t="shared" si="31"/>
        <v>#NAME?</v>
      </c>
      <c r="H357" s="1" t="e">
        <f>IF(AND(MONTH(DATEVALUE([0]!MoisPrêt1&amp;"1"))=G357,[0]!AnneePrêt1=F357),[0]!MontantPrêt1,0)+IF(AND(MONTH(DATEVALUE([0]!MoisPrêt2&amp;"1"))=G357,[0]!AnneePrêt2=F357),[0]!MontantPrêt2,0)+IF(AND(MONTH(DATEVALUE(MoisPrêt3&amp;"1"))=G357,AnnéePrêt3=F357),MontantPrêt3,0)</f>
        <v>#NAME?</v>
      </c>
      <c r="I357" s="6" t="s">
        <v>25</v>
      </c>
      <c r="J357" s="6" t="s">
        <v>17</v>
      </c>
      <c r="K357" s="6" t="s">
        <v>16</v>
      </c>
    </row>
    <row r="358" spans="1:11">
      <c r="A358" s="5" t="e">
        <f t="shared" si="32"/>
        <v>#NAME?</v>
      </c>
      <c r="B358" s="7" t="e">
        <f>SUMIFS(LCapitalPrêt3,LMoisPrêt3,A358)+SUMIFS(LCapitalPrêt1,LMoisPrêt1,'Prêt Récap'!A358)+SUMIFS(LCapitalPrêt2,LMoisPrêt2,'Prêt Récap'!A358)</f>
        <v>#NAME?</v>
      </c>
      <c r="C358" s="7" t="e">
        <f>SUMIFS(LIntérêtsprêt3,LMoisPrêt3,$A358)+SUMIFS(LIntérêtsPrêt1,LMoisPrêt1,'Prêt Récap'!$A358)+SUMIFS(LIntérêtsPrêt2,LMoisPrêt2,'Prêt Récap'!$A358)</f>
        <v>#NAME?</v>
      </c>
      <c r="D358" s="7" t="e">
        <f t="shared" si="28"/>
        <v>#NAME?</v>
      </c>
      <c r="E358" s="7" t="e">
        <f t="shared" si="29"/>
        <v>#NAME?</v>
      </c>
      <c r="F358" s="6" t="e">
        <f t="shared" si="30"/>
        <v>#NAME?</v>
      </c>
      <c r="G358" s="6" t="e">
        <f t="shared" si="31"/>
        <v>#NAME?</v>
      </c>
      <c r="H358" s="1" t="e">
        <f>IF(AND(MONTH(DATEVALUE([0]!MoisPrêt1&amp;"1"))=G358,[0]!AnneePrêt1=F358),[0]!MontantPrêt1,0)+IF(AND(MONTH(DATEVALUE([0]!MoisPrêt2&amp;"1"))=G358,[0]!AnneePrêt2=F358),[0]!MontantPrêt2,0)+IF(AND(MONTH(DATEVALUE(MoisPrêt3&amp;"1"))=G358,AnnéePrêt3=F358),MontantPrêt3,0)</f>
        <v>#NAME?</v>
      </c>
      <c r="I358" s="6" t="s">
        <v>25</v>
      </c>
      <c r="J358" s="6" t="s">
        <v>17</v>
      </c>
      <c r="K358" s="6" t="s">
        <v>16</v>
      </c>
    </row>
    <row r="359" spans="1:11">
      <c r="A359" s="5" t="e">
        <f t="shared" si="32"/>
        <v>#NAME?</v>
      </c>
      <c r="B359" s="7" t="e">
        <f>SUMIFS(LCapitalPrêt3,LMoisPrêt3,A359)+SUMIFS(LCapitalPrêt1,LMoisPrêt1,'Prêt Récap'!A359)+SUMIFS(LCapitalPrêt2,LMoisPrêt2,'Prêt Récap'!A359)</f>
        <v>#NAME?</v>
      </c>
      <c r="C359" s="7" t="e">
        <f>SUMIFS(LIntérêtsprêt3,LMoisPrêt3,$A359)+SUMIFS(LIntérêtsPrêt1,LMoisPrêt1,'Prêt Récap'!$A359)+SUMIFS(LIntérêtsPrêt2,LMoisPrêt2,'Prêt Récap'!$A359)</f>
        <v>#NAME?</v>
      </c>
      <c r="D359" s="7" t="e">
        <f t="shared" si="28"/>
        <v>#NAME?</v>
      </c>
      <c r="E359" s="7" t="e">
        <f t="shared" si="29"/>
        <v>#NAME?</v>
      </c>
      <c r="F359" s="6" t="e">
        <f t="shared" si="30"/>
        <v>#NAME?</v>
      </c>
      <c r="G359" s="6" t="e">
        <f t="shared" si="31"/>
        <v>#NAME?</v>
      </c>
      <c r="H359" s="1" t="e">
        <f>IF(AND(MONTH(DATEVALUE([0]!MoisPrêt1&amp;"1"))=G359,[0]!AnneePrêt1=F359),[0]!MontantPrêt1,0)+IF(AND(MONTH(DATEVALUE([0]!MoisPrêt2&amp;"1"))=G359,[0]!AnneePrêt2=F359),[0]!MontantPrêt2,0)+IF(AND(MONTH(DATEVALUE(MoisPrêt3&amp;"1"))=G359,AnnéePrêt3=F359),MontantPrêt3,0)</f>
        <v>#NAME?</v>
      </c>
      <c r="I359" s="6" t="s">
        <v>25</v>
      </c>
      <c r="J359" s="6" t="s">
        <v>17</v>
      </c>
      <c r="K359" s="6" t="s">
        <v>16</v>
      </c>
    </row>
    <row r="360" spans="1:11">
      <c r="A360" s="5" t="e">
        <f t="shared" si="32"/>
        <v>#NAME?</v>
      </c>
      <c r="B360" s="7" t="e">
        <f>SUMIFS(LCapitalPrêt3,LMoisPrêt3,A360)+SUMIFS(LCapitalPrêt1,LMoisPrêt1,'Prêt Récap'!A360)+SUMIFS(LCapitalPrêt2,LMoisPrêt2,'Prêt Récap'!A360)</f>
        <v>#NAME?</v>
      </c>
      <c r="C360" s="7" t="e">
        <f>SUMIFS(LIntérêtsprêt3,LMoisPrêt3,$A360)+SUMIFS(LIntérêtsPrêt1,LMoisPrêt1,'Prêt Récap'!$A360)+SUMIFS(LIntérêtsPrêt2,LMoisPrêt2,'Prêt Récap'!$A360)</f>
        <v>#NAME?</v>
      </c>
      <c r="D360" s="7" t="e">
        <f t="shared" si="28"/>
        <v>#NAME?</v>
      </c>
      <c r="E360" s="7" t="e">
        <f t="shared" si="29"/>
        <v>#NAME?</v>
      </c>
      <c r="F360" s="6" t="e">
        <f t="shared" si="30"/>
        <v>#NAME?</v>
      </c>
      <c r="G360" s="6" t="e">
        <f t="shared" si="31"/>
        <v>#NAME?</v>
      </c>
      <c r="H360" s="1" t="e">
        <f>IF(AND(MONTH(DATEVALUE([0]!MoisPrêt1&amp;"1"))=G360,[0]!AnneePrêt1=F360),[0]!MontantPrêt1,0)+IF(AND(MONTH(DATEVALUE([0]!MoisPrêt2&amp;"1"))=G360,[0]!AnneePrêt2=F360),[0]!MontantPrêt2,0)+IF(AND(MONTH(DATEVALUE(MoisPrêt3&amp;"1"))=G360,AnnéePrêt3=F360),MontantPrêt3,0)</f>
        <v>#NAME?</v>
      </c>
      <c r="I360" s="6" t="s">
        <v>25</v>
      </c>
      <c r="J360" s="6" t="s">
        <v>17</v>
      </c>
      <c r="K360" s="6" t="s">
        <v>16</v>
      </c>
    </row>
    <row r="361" spans="1:11">
      <c r="A361" s="5" t="e">
        <f t="shared" si="32"/>
        <v>#NAME?</v>
      </c>
      <c r="B361" s="7" t="e">
        <f>SUMIFS(LCapitalPrêt3,LMoisPrêt3,A361)+SUMIFS(LCapitalPrêt1,LMoisPrêt1,'Prêt Récap'!A361)+SUMIFS(LCapitalPrêt2,LMoisPrêt2,'Prêt Récap'!A361)</f>
        <v>#NAME?</v>
      </c>
      <c r="C361" s="7" t="e">
        <f>SUMIFS(LIntérêtsprêt3,LMoisPrêt3,$A361)+SUMIFS(LIntérêtsPrêt1,LMoisPrêt1,'Prêt Récap'!$A361)+SUMIFS(LIntérêtsPrêt2,LMoisPrêt2,'Prêt Récap'!$A361)</f>
        <v>#NAME?</v>
      </c>
      <c r="D361" s="7" t="e">
        <f t="shared" si="28"/>
        <v>#NAME?</v>
      </c>
      <c r="E361" s="7" t="e">
        <f t="shared" si="29"/>
        <v>#NAME?</v>
      </c>
      <c r="F361" s="6" t="e">
        <f t="shared" si="30"/>
        <v>#NAME?</v>
      </c>
      <c r="G361" s="6" t="e">
        <f t="shared" si="31"/>
        <v>#NAME?</v>
      </c>
      <c r="H361" s="1" t="e">
        <f>IF(AND(MONTH(DATEVALUE([0]!MoisPrêt1&amp;"1"))=G361,[0]!AnneePrêt1=F361),[0]!MontantPrêt1,0)+IF(AND(MONTH(DATEVALUE([0]!MoisPrêt2&amp;"1"))=G361,[0]!AnneePrêt2=F361),[0]!MontantPrêt2,0)+IF(AND(MONTH(DATEVALUE(MoisPrêt3&amp;"1"))=G361,AnnéePrêt3=F361),MontantPrêt3,0)</f>
        <v>#NAME?</v>
      </c>
      <c r="I361" s="6" t="s">
        <v>25</v>
      </c>
      <c r="J361" s="6" t="s">
        <v>17</v>
      </c>
      <c r="K361" s="6" t="s">
        <v>16</v>
      </c>
    </row>
    <row r="362" spans="1:11">
      <c r="A362" s="5" t="e">
        <f t="shared" si="32"/>
        <v>#NAME?</v>
      </c>
      <c r="B362" s="7" t="e">
        <f>SUMIFS(LCapitalPrêt3,LMoisPrêt3,A362)+SUMIFS(LCapitalPrêt1,LMoisPrêt1,'Prêt Récap'!A362)+SUMIFS(LCapitalPrêt2,LMoisPrêt2,'Prêt Récap'!A362)</f>
        <v>#NAME?</v>
      </c>
      <c r="C362" s="7" t="e">
        <f>SUMIFS(LIntérêtsprêt3,LMoisPrêt3,$A362)+SUMIFS(LIntérêtsPrêt1,LMoisPrêt1,'Prêt Récap'!$A362)+SUMIFS(LIntérêtsPrêt2,LMoisPrêt2,'Prêt Récap'!$A362)</f>
        <v>#NAME?</v>
      </c>
      <c r="D362" s="7" t="e">
        <f t="shared" si="28"/>
        <v>#NAME?</v>
      </c>
      <c r="E362" s="7" t="e">
        <f t="shared" si="29"/>
        <v>#NAME?</v>
      </c>
      <c r="F362" s="6" t="e">
        <f t="shared" si="30"/>
        <v>#NAME?</v>
      </c>
      <c r="G362" s="6" t="e">
        <f t="shared" si="31"/>
        <v>#NAME?</v>
      </c>
      <c r="H362" s="1" t="e">
        <f>IF(AND(MONTH(DATEVALUE([0]!MoisPrêt1&amp;"1"))=G362,[0]!AnneePrêt1=F362),[0]!MontantPrêt1,0)+IF(AND(MONTH(DATEVALUE([0]!MoisPrêt2&amp;"1"))=G362,[0]!AnneePrêt2=F362),[0]!MontantPrêt2,0)+IF(AND(MONTH(DATEVALUE(MoisPrêt3&amp;"1"))=G362,AnnéePrêt3=F362),MontantPrêt3,0)</f>
        <v>#NAME?</v>
      </c>
      <c r="I362" s="6" t="s">
        <v>25</v>
      </c>
      <c r="J362" s="6" t="s">
        <v>17</v>
      </c>
      <c r="K362" s="6" t="s">
        <v>16</v>
      </c>
    </row>
    <row r="363" spans="1:11">
      <c r="A363" s="5" t="e">
        <f t="shared" si="32"/>
        <v>#NAME?</v>
      </c>
      <c r="B363" s="7" t="e">
        <f>SUMIFS(LCapitalPrêt3,LMoisPrêt3,A363)+SUMIFS(LCapitalPrêt1,LMoisPrêt1,'Prêt Récap'!A363)+SUMIFS(LCapitalPrêt2,LMoisPrêt2,'Prêt Récap'!A363)</f>
        <v>#NAME?</v>
      </c>
      <c r="C363" s="7" t="e">
        <f>SUMIFS(LIntérêtsprêt3,LMoisPrêt3,$A363)+SUMIFS(LIntérêtsPrêt1,LMoisPrêt1,'Prêt Récap'!$A363)+SUMIFS(LIntérêtsPrêt2,LMoisPrêt2,'Prêt Récap'!$A363)</f>
        <v>#NAME?</v>
      </c>
      <c r="D363" s="7" t="e">
        <f t="shared" si="28"/>
        <v>#NAME?</v>
      </c>
      <c r="E363" s="7" t="e">
        <f t="shared" si="29"/>
        <v>#NAME?</v>
      </c>
      <c r="F363" s="6" t="e">
        <f t="shared" si="30"/>
        <v>#NAME?</v>
      </c>
      <c r="G363" s="6" t="e">
        <f t="shared" si="31"/>
        <v>#NAME?</v>
      </c>
      <c r="H363" s="1" t="e">
        <f>IF(AND(MONTH(DATEVALUE([0]!MoisPrêt1&amp;"1"))=G363,[0]!AnneePrêt1=F363),[0]!MontantPrêt1,0)+IF(AND(MONTH(DATEVALUE([0]!MoisPrêt2&amp;"1"))=G363,[0]!AnneePrêt2=F363),[0]!MontantPrêt2,0)+IF(AND(MONTH(DATEVALUE(MoisPrêt3&amp;"1"))=G363,AnnéePrêt3=F363),MontantPrêt3,0)</f>
        <v>#NAME?</v>
      </c>
      <c r="I363" s="6" t="s">
        <v>25</v>
      </c>
      <c r="J363" s="6" t="s">
        <v>17</v>
      </c>
      <c r="K363" s="6" t="s">
        <v>16</v>
      </c>
    </row>
    <row r="364" spans="1:11">
      <c r="A364" s="5" t="e">
        <f t="shared" si="32"/>
        <v>#NAME?</v>
      </c>
      <c r="B364" s="7" t="e">
        <f>SUMIFS(LCapitalPrêt3,LMoisPrêt3,A364)+SUMIFS(LCapitalPrêt1,LMoisPrêt1,'Prêt Récap'!A364)+SUMIFS(LCapitalPrêt2,LMoisPrêt2,'Prêt Récap'!A364)</f>
        <v>#NAME?</v>
      </c>
      <c r="C364" s="7" t="e">
        <f>SUMIFS(LIntérêtsprêt3,LMoisPrêt3,$A364)+SUMIFS(LIntérêtsPrêt1,LMoisPrêt1,'Prêt Récap'!$A364)+SUMIFS(LIntérêtsPrêt2,LMoisPrêt2,'Prêt Récap'!$A364)</f>
        <v>#NAME?</v>
      </c>
      <c r="D364" s="7" t="e">
        <f t="shared" si="28"/>
        <v>#NAME?</v>
      </c>
      <c r="E364" s="7" t="e">
        <f t="shared" si="29"/>
        <v>#NAME?</v>
      </c>
      <c r="F364" s="6" t="e">
        <f t="shared" si="30"/>
        <v>#NAME?</v>
      </c>
      <c r="G364" s="6" t="e">
        <f t="shared" si="31"/>
        <v>#NAME?</v>
      </c>
      <c r="H364" s="1" t="e">
        <f>IF(AND(MONTH(DATEVALUE([0]!MoisPrêt1&amp;"1"))=G364,[0]!AnneePrêt1=F364),[0]!MontantPrêt1,0)+IF(AND(MONTH(DATEVALUE([0]!MoisPrêt2&amp;"1"))=G364,[0]!AnneePrêt2=F364),[0]!MontantPrêt2,0)+IF(AND(MONTH(DATEVALUE(MoisPrêt3&amp;"1"))=G364,AnnéePrêt3=F364),MontantPrêt3,0)</f>
        <v>#NAME?</v>
      </c>
      <c r="I364" s="6" t="s">
        <v>25</v>
      </c>
      <c r="J364" s="6" t="s">
        <v>17</v>
      </c>
      <c r="K364" s="6" t="s">
        <v>16</v>
      </c>
    </row>
    <row r="365" spans="1:11">
      <c r="A365" s="5" t="e">
        <f t="shared" si="32"/>
        <v>#NAME?</v>
      </c>
      <c r="B365" s="7" t="e">
        <f>SUMIFS(LCapitalPrêt3,LMoisPrêt3,A365)+SUMIFS(LCapitalPrêt1,LMoisPrêt1,'Prêt Récap'!A365)+SUMIFS(LCapitalPrêt2,LMoisPrêt2,'Prêt Récap'!A365)</f>
        <v>#NAME?</v>
      </c>
      <c r="C365" s="7" t="e">
        <f>SUMIFS(LIntérêtsprêt3,LMoisPrêt3,$A365)+SUMIFS(LIntérêtsPrêt1,LMoisPrêt1,'Prêt Récap'!$A365)+SUMIFS(LIntérêtsPrêt2,LMoisPrêt2,'Prêt Récap'!$A365)</f>
        <v>#NAME?</v>
      </c>
      <c r="D365" s="7" t="e">
        <f t="shared" si="28"/>
        <v>#NAME?</v>
      </c>
      <c r="E365" s="7" t="e">
        <f t="shared" si="29"/>
        <v>#NAME?</v>
      </c>
      <c r="F365" s="6" t="e">
        <f t="shared" si="30"/>
        <v>#NAME?</v>
      </c>
      <c r="G365" s="6" t="e">
        <f t="shared" si="31"/>
        <v>#NAME?</v>
      </c>
      <c r="H365" s="1" t="e">
        <f>IF(AND(MONTH(DATEVALUE([0]!MoisPrêt1&amp;"1"))=G365,[0]!AnneePrêt1=F365),[0]!MontantPrêt1,0)+IF(AND(MONTH(DATEVALUE([0]!MoisPrêt2&amp;"1"))=G365,[0]!AnneePrêt2=F365),[0]!MontantPrêt2,0)+IF(AND(MONTH(DATEVALUE(MoisPrêt3&amp;"1"))=G365,AnnéePrêt3=F365),MontantPrêt3,0)</f>
        <v>#NAME?</v>
      </c>
      <c r="I365" s="6" t="s">
        <v>25</v>
      </c>
      <c r="J365" s="6" t="s">
        <v>17</v>
      </c>
      <c r="K365" s="6" t="s">
        <v>16</v>
      </c>
    </row>
    <row r="366" spans="1:11">
      <c r="A366" s="5" t="e">
        <f t="shared" si="32"/>
        <v>#NAME?</v>
      </c>
      <c r="B366" s="7" t="e">
        <f>SUMIFS(LCapitalPrêt3,LMoisPrêt3,A366)+SUMIFS(LCapitalPrêt1,LMoisPrêt1,'Prêt Récap'!A366)+SUMIFS(LCapitalPrêt2,LMoisPrêt2,'Prêt Récap'!A366)</f>
        <v>#NAME?</v>
      </c>
      <c r="C366" s="7" t="e">
        <f>SUMIFS(LIntérêtsprêt3,LMoisPrêt3,$A366)+SUMIFS(LIntérêtsPrêt1,LMoisPrêt1,'Prêt Récap'!$A366)+SUMIFS(LIntérêtsPrêt2,LMoisPrêt2,'Prêt Récap'!$A366)</f>
        <v>#NAME?</v>
      </c>
      <c r="D366" s="7" t="e">
        <f t="shared" si="28"/>
        <v>#NAME?</v>
      </c>
      <c r="E366" s="7" t="e">
        <f t="shared" si="29"/>
        <v>#NAME?</v>
      </c>
      <c r="F366" s="6" t="e">
        <f t="shared" si="30"/>
        <v>#NAME?</v>
      </c>
      <c r="G366" s="6" t="e">
        <f t="shared" si="31"/>
        <v>#NAME?</v>
      </c>
      <c r="H366" s="1" t="e">
        <f>IF(AND(MONTH(DATEVALUE([0]!MoisPrêt1&amp;"1"))=G366,[0]!AnneePrêt1=F366),[0]!MontantPrêt1,0)+IF(AND(MONTH(DATEVALUE([0]!MoisPrêt2&amp;"1"))=G366,[0]!AnneePrêt2=F366),[0]!MontantPrêt2,0)+IF(AND(MONTH(DATEVALUE(MoisPrêt3&amp;"1"))=G366,AnnéePrêt3=F366),MontantPrêt3,0)</f>
        <v>#NAME?</v>
      </c>
      <c r="I366" s="6" t="s">
        <v>25</v>
      </c>
      <c r="J366" s="6" t="s">
        <v>17</v>
      </c>
      <c r="K366" s="6" t="s">
        <v>16</v>
      </c>
    </row>
    <row r="367" spans="1:11">
      <c r="A367" s="5" t="e">
        <f t="shared" si="32"/>
        <v>#NAME?</v>
      </c>
      <c r="B367" s="7" t="e">
        <f>SUMIFS(LCapitalPrêt3,LMoisPrêt3,A367)+SUMIFS(LCapitalPrêt1,LMoisPrêt1,'Prêt Récap'!A367)+SUMIFS(LCapitalPrêt2,LMoisPrêt2,'Prêt Récap'!A367)</f>
        <v>#NAME?</v>
      </c>
      <c r="C367" s="7" t="e">
        <f>SUMIFS(LIntérêtsprêt3,LMoisPrêt3,$A367)+SUMIFS(LIntérêtsPrêt1,LMoisPrêt1,'Prêt Récap'!$A367)+SUMIFS(LIntérêtsPrêt2,LMoisPrêt2,'Prêt Récap'!$A367)</f>
        <v>#NAME?</v>
      </c>
      <c r="D367" s="7" t="e">
        <f t="shared" si="28"/>
        <v>#NAME?</v>
      </c>
      <c r="E367" s="7" t="e">
        <f t="shared" si="29"/>
        <v>#NAME?</v>
      </c>
      <c r="F367" s="6" t="e">
        <f t="shared" si="30"/>
        <v>#NAME?</v>
      </c>
      <c r="G367" s="6" t="e">
        <f t="shared" si="31"/>
        <v>#NAME?</v>
      </c>
      <c r="H367" s="1" t="e">
        <f>IF(AND(MONTH(DATEVALUE([0]!MoisPrêt1&amp;"1"))=G367,[0]!AnneePrêt1=F367),[0]!MontantPrêt1,0)+IF(AND(MONTH(DATEVALUE([0]!MoisPrêt2&amp;"1"))=G367,[0]!AnneePrêt2=F367),[0]!MontantPrêt2,0)+IF(AND(MONTH(DATEVALUE(MoisPrêt3&amp;"1"))=G367,AnnéePrêt3=F367),MontantPrêt3,0)</f>
        <v>#NAME?</v>
      </c>
      <c r="I367" s="6" t="s">
        <v>25</v>
      </c>
      <c r="J367" s="6" t="s">
        <v>17</v>
      </c>
      <c r="K367" s="6" t="s">
        <v>16</v>
      </c>
    </row>
    <row r="368" spans="1:11">
      <c r="A368" s="5" t="e">
        <f t="shared" si="32"/>
        <v>#NAME?</v>
      </c>
      <c r="B368" s="7" t="e">
        <f>SUMIFS(LCapitalPrêt3,LMoisPrêt3,A368)+SUMIFS(LCapitalPrêt1,LMoisPrêt1,'Prêt Récap'!A368)+SUMIFS(LCapitalPrêt2,LMoisPrêt2,'Prêt Récap'!A368)</f>
        <v>#NAME?</v>
      </c>
      <c r="C368" s="7" t="e">
        <f>SUMIFS(LIntérêtsprêt3,LMoisPrêt3,$A368)+SUMIFS(LIntérêtsPrêt1,LMoisPrêt1,'Prêt Récap'!$A368)+SUMIFS(LIntérêtsPrêt2,LMoisPrêt2,'Prêt Récap'!$A368)</f>
        <v>#NAME?</v>
      </c>
      <c r="D368" s="7" t="e">
        <f t="shared" si="28"/>
        <v>#NAME?</v>
      </c>
      <c r="E368" s="7" t="e">
        <f t="shared" si="29"/>
        <v>#NAME?</v>
      </c>
      <c r="F368" s="6" t="e">
        <f t="shared" si="30"/>
        <v>#NAME?</v>
      </c>
      <c r="G368" s="6" t="e">
        <f t="shared" si="31"/>
        <v>#NAME?</v>
      </c>
      <c r="H368" s="1" t="e">
        <f>IF(AND(MONTH(DATEVALUE([0]!MoisPrêt1&amp;"1"))=G368,[0]!AnneePrêt1=F368),[0]!MontantPrêt1,0)+IF(AND(MONTH(DATEVALUE([0]!MoisPrêt2&amp;"1"))=G368,[0]!AnneePrêt2=F368),[0]!MontantPrêt2,0)+IF(AND(MONTH(DATEVALUE(MoisPrêt3&amp;"1"))=G368,AnnéePrêt3=F368),MontantPrêt3,0)</f>
        <v>#NAME?</v>
      </c>
      <c r="I368" s="6" t="s">
        <v>25</v>
      </c>
      <c r="J368" s="6" t="s">
        <v>17</v>
      </c>
      <c r="K368" s="6" t="s">
        <v>16</v>
      </c>
    </row>
    <row r="369" spans="1:11">
      <c r="A369" s="5" t="e">
        <f t="shared" si="32"/>
        <v>#NAME?</v>
      </c>
      <c r="B369" s="7" t="e">
        <f>SUMIFS(LCapitalPrêt3,LMoisPrêt3,A369)+SUMIFS(LCapitalPrêt1,LMoisPrêt1,'Prêt Récap'!A369)+SUMIFS(LCapitalPrêt2,LMoisPrêt2,'Prêt Récap'!A369)</f>
        <v>#NAME?</v>
      </c>
      <c r="C369" s="7" t="e">
        <f>SUMIFS(LIntérêtsprêt3,LMoisPrêt3,$A369)+SUMIFS(LIntérêtsPrêt1,LMoisPrêt1,'Prêt Récap'!$A369)+SUMIFS(LIntérêtsPrêt2,LMoisPrêt2,'Prêt Récap'!$A369)</f>
        <v>#NAME?</v>
      </c>
      <c r="D369" s="7" t="e">
        <f t="shared" si="28"/>
        <v>#NAME?</v>
      </c>
      <c r="E369" s="7" t="e">
        <f t="shared" si="29"/>
        <v>#NAME?</v>
      </c>
      <c r="F369" s="6" t="e">
        <f t="shared" si="30"/>
        <v>#NAME?</v>
      </c>
      <c r="G369" s="6" t="e">
        <f t="shared" si="31"/>
        <v>#NAME?</v>
      </c>
      <c r="H369" s="1" t="e">
        <f>IF(AND(MONTH(DATEVALUE([0]!MoisPrêt1&amp;"1"))=G369,[0]!AnneePrêt1=F369),[0]!MontantPrêt1,0)+IF(AND(MONTH(DATEVALUE([0]!MoisPrêt2&amp;"1"))=G369,[0]!AnneePrêt2=F369),[0]!MontantPrêt2,0)+IF(AND(MONTH(DATEVALUE(MoisPrêt3&amp;"1"))=G369,AnnéePrêt3=F369),MontantPrêt3,0)</f>
        <v>#NAME?</v>
      </c>
      <c r="I369" s="6" t="s">
        <v>25</v>
      </c>
      <c r="J369" s="6" t="s">
        <v>17</v>
      </c>
      <c r="K369" s="6" t="s">
        <v>16</v>
      </c>
    </row>
    <row r="370" spans="1:11">
      <c r="A370" s="5" t="e">
        <f t="shared" si="32"/>
        <v>#NAME?</v>
      </c>
      <c r="B370" s="7" t="e">
        <f>SUMIFS(LCapitalPrêt3,LMoisPrêt3,A370)+SUMIFS(LCapitalPrêt1,LMoisPrêt1,'Prêt Récap'!A370)+SUMIFS(LCapitalPrêt2,LMoisPrêt2,'Prêt Récap'!A370)</f>
        <v>#NAME?</v>
      </c>
      <c r="C370" s="7" t="e">
        <f>SUMIFS(LIntérêtsprêt3,LMoisPrêt3,$A370)+SUMIFS(LIntérêtsPrêt1,LMoisPrêt1,'Prêt Récap'!$A370)+SUMIFS(LIntérêtsPrêt2,LMoisPrêt2,'Prêt Récap'!$A370)</f>
        <v>#NAME?</v>
      </c>
      <c r="D370" s="7" t="e">
        <f t="shared" si="28"/>
        <v>#NAME?</v>
      </c>
      <c r="E370" s="7" t="e">
        <f t="shared" si="29"/>
        <v>#NAME?</v>
      </c>
      <c r="F370" s="6" t="e">
        <f t="shared" si="30"/>
        <v>#NAME?</v>
      </c>
      <c r="G370" s="6" t="e">
        <f t="shared" si="31"/>
        <v>#NAME?</v>
      </c>
      <c r="H370" s="1" t="e">
        <f>IF(AND(MONTH(DATEVALUE([0]!MoisPrêt1&amp;"1"))=G370,[0]!AnneePrêt1=F370),[0]!MontantPrêt1,0)+IF(AND(MONTH(DATEVALUE([0]!MoisPrêt2&amp;"1"))=G370,[0]!AnneePrêt2=F370),[0]!MontantPrêt2,0)+IF(AND(MONTH(DATEVALUE(MoisPrêt3&amp;"1"))=G370,AnnéePrêt3=F370),MontantPrêt3,0)</f>
        <v>#NAME?</v>
      </c>
      <c r="I370" s="6" t="s">
        <v>25</v>
      </c>
      <c r="J370" s="6" t="s">
        <v>17</v>
      </c>
      <c r="K370" s="6" t="s">
        <v>16</v>
      </c>
    </row>
    <row r="371" spans="1:11">
      <c r="A371" s="5" t="e">
        <f t="shared" si="32"/>
        <v>#NAME?</v>
      </c>
      <c r="B371" s="7" t="e">
        <f>SUMIFS(LCapitalPrêt3,LMoisPrêt3,A371)+SUMIFS(LCapitalPrêt1,LMoisPrêt1,'Prêt Récap'!A371)+SUMIFS(LCapitalPrêt2,LMoisPrêt2,'Prêt Récap'!A371)</f>
        <v>#NAME?</v>
      </c>
      <c r="C371" s="7" t="e">
        <f>SUMIFS(LIntérêtsprêt3,LMoisPrêt3,$A371)+SUMIFS(LIntérêtsPrêt1,LMoisPrêt1,'Prêt Récap'!$A371)+SUMIFS(LIntérêtsPrêt2,LMoisPrêt2,'Prêt Récap'!$A371)</f>
        <v>#NAME?</v>
      </c>
      <c r="D371" s="7" t="e">
        <f t="shared" si="28"/>
        <v>#NAME?</v>
      </c>
      <c r="E371" s="7" t="e">
        <f t="shared" si="29"/>
        <v>#NAME?</v>
      </c>
      <c r="F371" s="6" t="e">
        <f t="shared" si="30"/>
        <v>#NAME?</v>
      </c>
      <c r="G371" s="6" t="e">
        <f t="shared" si="31"/>
        <v>#NAME?</v>
      </c>
      <c r="H371" s="1" t="e">
        <f>IF(AND(MONTH(DATEVALUE([0]!MoisPrêt1&amp;"1"))=G371,[0]!AnneePrêt1=F371),[0]!MontantPrêt1,0)+IF(AND(MONTH(DATEVALUE([0]!MoisPrêt2&amp;"1"))=G371,[0]!AnneePrêt2=F371),[0]!MontantPrêt2,0)+IF(AND(MONTH(DATEVALUE(MoisPrêt3&amp;"1"))=G371,AnnéePrêt3=F371),MontantPrêt3,0)</f>
        <v>#NAME?</v>
      </c>
      <c r="I371" s="6" t="s">
        <v>25</v>
      </c>
      <c r="J371" s="6" t="s">
        <v>17</v>
      </c>
      <c r="K371" s="6" t="s">
        <v>16</v>
      </c>
    </row>
    <row r="372" spans="1:11">
      <c r="A372" s="5" t="e">
        <f t="shared" si="32"/>
        <v>#NAME?</v>
      </c>
      <c r="B372" s="7" t="e">
        <f>SUMIFS(LCapitalPrêt3,LMoisPrêt3,A372)+SUMIFS(LCapitalPrêt1,LMoisPrêt1,'Prêt Récap'!A372)+SUMIFS(LCapitalPrêt2,LMoisPrêt2,'Prêt Récap'!A372)</f>
        <v>#NAME?</v>
      </c>
      <c r="C372" s="7" t="e">
        <f>SUMIFS(LIntérêtsprêt3,LMoisPrêt3,$A372)+SUMIFS(LIntérêtsPrêt1,LMoisPrêt1,'Prêt Récap'!$A372)+SUMIFS(LIntérêtsPrêt2,LMoisPrêt2,'Prêt Récap'!$A372)</f>
        <v>#NAME?</v>
      </c>
      <c r="D372" s="7" t="e">
        <f t="shared" si="28"/>
        <v>#NAME?</v>
      </c>
      <c r="E372" s="7" t="e">
        <f t="shared" si="29"/>
        <v>#NAME?</v>
      </c>
      <c r="F372" s="6" t="e">
        <f t="shared" si="30"/>
        <v>#NAME?</v>
      </c>
      <c r="G372" s="6" t="e">
        <f t="shared" si="31"/>
        <v>#NAME?</v>
      </c>
      <c r="H372" s="1" t="e">
        <f>IF(AND(MONTH(DATEVALUE([0]!MoisPrêt1&amp;"1"))=G372,[0]!AnneePrêt1=F372),[0]!MontantPrêt1,0)+IF(AND(MONTH(DATEVALUE([0]!MoisPrêt2&amp;"1"))=G372,[0]!AnneePrêt2=F372),[0]!MontantPrêt2,0)+IF(AND(MONTH(DATEVALUE(MoisPrêt3&amp;"1"))=G372,AnnéePrêt3=F372),MontantPrêt3,0)</f>
        <v>#NAME?</v>
      </c>
      <c r="I372" s="6" t="s">
        <v>25</v>
      </c>
      <c r="J372" s="6" t="s">
        <v>17</v>
      </c>
      <c r="K372" s="6" t="s">
        <v>16</v>
      </c>
    </row>
    <row r="373" spans="1:11">
      <c r="A373" s="5" t="e">
        <f t="shared" si="32"/>
        <v>#NAME?</v>
      </c>
      <c r="B373" s="7" t="e">
        <f>SUMIFS(LCapitalPrêt3,LMoisPrêt3,A373)+SUMIFS(LCapitalPrêt1,LMoisPrêt1,'Prêt Récap'!A373)+SUMIFS(LCapitalPrêt2,LMoisPrêt2,'Prêt Récap'!A373)</f>
        <v>#NAME?</v>
      </c>
      <c r="C373" s="7" t="e">
        <f>SUMIFS(LIntérêtsprêt3,LMoisPrêt3,$A373)+SUMIFS(LIntérêtsPrêt1,LMoisPrêt1,'Prêt Récap'!$A373)+SUMIFS(LIntérêtsPrêt2,LMoisPrêt2,'Prêt Récap'!$A373)</f>
        <v>#NAME?</v>
      </c>
      <c r="D373" s="7" t="e">
        <f t="shared" si="28"/>
        <v>#NAME?</v>
      </c>
      <c r="E373" s="7" t="e">
        <f t="shared" si="29"/>
        <v>#NAME?</v>
      </c>
      <c r="F373" s="6" t="e">
        <f t="shared" si="30"/>
        <v>#NAME?</v>
      </c>
      <c r="G373" s="6" t="e">
        <f t="shared" si="31"/>
        <v>#NAME?</v>
      </c>
      <c r="H373" s="1" t="e">
        <f>IF(AND(MONTH(DATEVALUE([0]!MoisPrêt1&amp;"1"))=G373,[0]!AnneePrêt1=F373),[0]!MontantPrêt1,0)+IF(AND(MONTH(DATEVALUE([0]!MoisPrêt2&amp;"1"))=G373,[0]!AnneePrêt2=F373),[0]!MontantPrêt2,0)+IF(AND(MONTH(DATEVALUE(MoisPrêt3&amp;"1"))=G373,AnnéePrêt3=F373),MontantPrêt3,0)</f>
        <v>#NAME?</v>
      </c>
      <c r="I373" s="6" t="s">
        <v>25</v>
      </c>
      <c r="J373" s="6" t="s">
        <v>17</v>
      </c>
      <c r="K373" s="6" t="s">
        <v>16</v>
      </c>
    </row>
    <row r="374" spans="1:11">
      <c r="A374" s="5" t="e">
        <f t="shared" si="32"/>
        <v>#NAME?</v>
      </c>
      <c r="B374" s="7" t="e">
        <f>SUMIFS(LCapitalPrêt3,LMoisPrêt3,A374)+SUMIFS(LCapitalPrêt1,LMoisPrêt1,'Prêt Récap'!A374)+SUMIFS(LCapitalPrêt2,LMoisPrêt2,'Prêt Récap'!A374)</f>
        <v>#NAME?</v>
      </c>
      <c r="C374" s="7" t="e">
        <f>SUMIFS(LIntérêtsprêt3,LMoisPrêt3,$A374)+SUMIFS(LIntérêtsPrêt1,LMoisPrêt1,'Prêt Récap'!$A374)+SUMIFS(LIntérêtsPrêt2,LMoisPrêt2,'Prêt Récap'!$A374)</f>
        <v>#NAME?</v>
      </c>
      <c r="D374" s="7" t="e">
        <f t="shared" si="28"/>
        <v>#NAME?</v>
      </c>
      <c r="E374" s="7" t="e">
        <f t="shared" si="29"/>
        <v>#NAME?</v>
      </c>
      <c r="F374" s="6" t="e">
        <f t="shared" si="30"/>
        <v>#NAME?</v>
      </c>
      <c r="G374" s="6" t="e">
        <f t="shared" si="31"/>
        <v>#NAME?</v>
      </c>
      <c r="H374" s="1" t="e">
        <f>IF(AND(MONTH(DATEVALUE([0]!MoisPrêt1&amp;"1"))=G374,[0]!AnneePrêt1=F374),[0]!MontantPrêt1,0)+IF(AND(MONTH(DATEVALUE([0]!MoisPrêt2&amp;"1"))=G374,[0]!AnneePrêt2=F374),[0]!MontantPrêt2,0)+IF(AND(MONTH(DATEVALUE(MoisPrêt3&amp;"1"))=G374,AnnéePrêt3=F374),MontantPrêt3,0)</f>
        <v>#NAME?</v>
      </c>
      <c r="I374" s="6" t="s">
        <v>25</v>
      </c>
      <c r="J374" s="6" t="s">
        <v>17</v>
      </c>
      <c r="K374" s="6" t="s">
        <v>16</v>
      </c>
    </row>
    <row r="375" spans="1:11">
      <c r="A375" s="5" t="e">
        <f t="shared" si="32"/>
        <v>#NAME?</v>
      </c>
      <c r="B375" s="7" t="e">
        <f>SUMIFS(LCapitalPrêt3,LMoisPrêt3,A375)+SUMIFS(LCapitalPrêt1,LMoisPrêt1,'Prêt Récap'!A375)+SUMIFS(LCapitalPrêt2,LMoisPrêt2,'Prêt Récap'!A375)</f>
        <v>#NAME?</v>
      </c>
      <c r="C375" s="7" t="e">
        <f>SUMIFS(LIntérêtsprêt3,LMoisPrêt3,$A375)+SUMIFS(LIntérêtsPrêt1,LMoisPrêt1,'Prêt Récap'!$A375)+SUMIFS(LIntérêtsPrêt2,LMoisPrêt2,'Prêt Récap'!$A375)</f>
        <v>#NAME?</v>
      </c>
      <c r="D375" s="7" t="e">
        <f t="shared" si="28"/>
        <v>#NAME?</v>
      </c>
      <c r="E375" s="7" t="e">
        <f t="shared" si="29"/>
        <v>#NAME?</v>
      </c>
      <c r="F375" s="6" t="e">
        <f t="shared" si="30"/>
        <v>#NAME?</v>
      </c>
      <c r="G375" s="6" t="e">
        <f t="shared" si="31"/>
        <v>#NAME?</v>
      </c>
      <c r="H375" s="1" t="e">
        <f>IF(AND(MONTH(DATEVALUE([0]!MoisPrêt1&amp;"1"))=G375,[0]!AnneePrêt1=F375),[0]!MontantPrêt1,0)+IF(AND(MONTH(DATEVALUE([0]!MoisPrêt2&amp;"1"))=G375,[0]!AnneePrêt2=F375),[0]!MontantPrêt2,0)+IF(AND(MONTH(DATEVALUE(MoisPrêt3&amp;"1"))=G375,AnnéePrêt3=F375),MontantPrêt3,0)</f>
        <v>#NAME?</v>
      </c>
      <c r="I375" s="6" t="s">
        <v>25</v>
      </c>
      <c r="J375" s="6" t="s">
        <v>17</v>
      </c>
      <c r="K375" s="6" t="s">
        <v>16</v>
      </c>
    </row>
    <row r="376" spans="1:11">
      <c r="A376" s="5" t="e">
        <f t="shared" si="32"/>
        <v>#NAME?</v>
      </c>
      <c r="B376" s="7" t="e">
        <f>SUMIFS(LCapitalPrêt3,LMoisPrêt3,A376)+SUMIFS(LCapitalPrêt1,LMoisPrêt1,'Prêt Récap'!A376)+SUMIFS(LCapitalPrêt2,LMoisPrêt2,'Prêt Récap'!A376)</f>
        <v>#NAME?</v>
      </c>
      <c r="C376" s="7" t="e">
        <f>SUMIFS(LIntérêtsprêt3,LMoisPrêt3,$A376)+SUMIFS(LIntérêtsPrêt1,LMoisPrêt1,'Prêt Récap'!$A376)+SUMIFS(LIntérêtsPrêt2,LMoisPrêt2,'Prêt Récap'!$A376)</f>
        <v>#NAME?</v>
      </c>
      <c r="D376" s="7" t="e">
        <f t="shared" si="28"/>
        <v>#NAME?</v>
      </c>
      <c r="E376" s="7" t="e">
        <f t="shared" si="29"/>
        <v>#NAME?</v>
      </c>
      <c r="F376" s="6" t="e">
        <f t="shared" si="30"/>
        <v>#NAME?</v>
      </c>
      <c r="G376" s="6" t="e">
        <f t="shared" si="31"/>
        <v>#NAME?</v>
      </c>
      <c r="H376" s="1" t="e">
        <f>IF(AND(MONTH(DATEVALUE([0]!MoisPrêt1&amp;"1"))=G376,[0]!AnneePrêt1=F376),[0]!MontantPrêt1,0)+IF(AND(MONTH(DATEVALUE([0]!MoisPrêt2&amp;"1"))=G376,[0]!AnneePrêt2=F376),[0]!MontantPrêt2,0)+IF(AND(MONTH(DATEVALUE(MoisPrêt3&amp;"1"))=G376,AnnéePrêt3=F376),MontantPrêt3,0)</f>
        <v>#NAME?</v>
      </c>
      <c r="I376" s="6" t="s">
        <v>25</v>
      </c>
      <c r="J376" s="6" t="s">
        <v>17</v>
      </c>
      <c r="K376" s="6" t="s">
        <v>16</v>
      </c>
    </row>
    <row r="377" spans="1:11">
      <c r="A377" s="5" t="e">
        <f t="shared" si="32"/>
        <v>#NAME?</v>
      </c>
      <c r="B377" s="7" t="e">
        <f>SUMIFS(LCapitalPrêt3,LMoisPrêt3,A377)+SUMIFS(LCapitalPrêt1,LMoisPrêt1,'Prêt Récap'!A377)+SUMIFS(LCapitalPrêt2,LMoisPrêt2,'Prêt Récap'!A377)</f>
        <v>#NAME?</v>
      </c>
      <c r="C377" s="7" t="e">
        <f>SUMIFS(LIntérêtsprêt3,LMoisPrêt3,$A377)+SUMIFS(LIntérêtsPrêt1,LMoisPrêt1,'Prêt Récap'!$A377)+SUMIFS(LIntérêtsPrêt2,LMoisPrêt2,'Prêt Récap'!$A377)</f>
        <v>#NAME?</v>
      </c>
      <c r="D377" s="7" t="e">
        <f t="shared" si="28"/>
        <v>#NAME?</v>
      </c>
      <c r="E377" s="7" t="e">
        <f t="shared" si="29"/>
        <v>#NAME?</v>
      </c>
      <c r="F377" s="6" t="e">
        <f t="shared" si="30"/>
        <v>#NAME?</v>
      </c>
      <c r="G377" s="6" t="e">
        <f t="shared" si="31"/>
        <v>#NAME?</v>
      </c>
      <c r="H377" s="1" t="e">
        <f>IF(AND(MONTH(DATEVALUE([0]!MoisPrêt1&amp;"1"))=G377,[0]!AnneePrêt1=F377),[0]!MontantPrêt1,0)+IF(AND(MONTH(DATEVALUE([0]!MoisPrêt2&amp;"1"))=G377,[0]!AnneePrêt2=F377),[0]!MontantPrêt2,0)+IF(AND(MONTH(DATEVALUE(MoisPrêt3&amp;"1"))=G377,AnnéePrêt3=F377),MontantPrêt3,0)</f>
        <v>#NAME?</v>
      </c>
      <c r="I377" s="6" t="s">
        <v>25</v>
      </c>
      <c r="J377" s="6" t="s">
        <v>17</v>
      </c>
      <c r="K377" s="6" t="s">
        <v>16</v>
      </c>
    </row>
    <row r="378" spans="1:11">
      <c r="A378" s="5" t="e">
        <f t="shared" si="32"/>
        <v>#NAME?</v>
      </c>
      <c r="B378" s="7" t="e">
        <f>SUMIFS(LCapitalPrêt3,LMoisPrêt3,A378)+SUMIFS(LCapitalPrêt1,LMoisPrêt1,'Prêt Récap'!A378)+SUMIFS(LCapitalPrêt2,LMoisPrêt2,'Prêt Récap'!A378)</f>
        <v>#NAME?</v>
      </c>
      <c r="C378" s="7" t="e">
        <f>SUMIFS(LIntérêtsprêt3,LMoisPrêt3,$A378)+SUMIFS(LIntérêtsPrêt1,LMoisPrêt1,'Prêt Récap'!$A378)+SUMIFS(LIntérêtsPrêt2,LMoisPrêt2,'Prêt Récap'!$A378)</f>
        <v>#NAME?</v>
      </c>
      <c r="D378" s="7" t="e">
        <f t="shared" si="28"/>
        <v>#NAME?</v>
      </c>
      <c r="E378" s="7" t="e">
        <f t="shared" si="29"/>
        <v>#NAME?</v>
      </c>
      <c r="F378" s="6" t="e">
        <f t="shared" si="30"/>
        <v>#NAME?</v>
      </c>
      <c r="G378" s="6" t="e">
        <f t="shared" si="31"/>
        <v>#NAME?</v>
      </c>
      <c r="H378" s="1" t="e">
        <f>IF(AND(MONTH(DATEVALUE([0]!MoisPrêt1&amp;"1"))=G378,[0]!AnneePrêt1=F378),[0]!MontantPrêt1,0)+IF(AND(MONTH(DATEVALUE([0]!MoisPrêt2&amp;"1"))=G378,[0]!AnneePrêt2=F378),[0]!MontantPrêt2,0)+IF(AND(MONTH(DATEVALUE(MoisPrêt3&amp;"1"))=G378,AnnéePrêt3=F378),MontantPrêt3,0)</f>
        <v>#NAME?</v>
      </c>
      <c r="I378" s="6" t="s">
        <v>25</v>
      </c>
      <c r="J378" s="6" t="s">
        <v>17</v>
      </c>
      <c r="K378" s="6" t="s">
        <v>16</v>
      </c>
    </row>
    <row r="379" spans="1:11">
      <c r="A379" s="5" t="e">
        <f t="shared" si="32"/>
        <v>#NAME?</v>
      </c>
      <c r="B379" s="7" t="e">
        <f>SUMIFS(LCapitalPrêt3,LMoisPrêt3,A379)+SUMIFS(LCapitalPrêt1,LMoisPrêt1,'Prêt Récap'!A379)+SUMIFS(LCapitalPrêt2,LMoisPrêt2,'Prêt Récap'!A379)</f>
        <v>#NAME?</v>
      </c>
      <c r="C379" s="7" t="e">
        <f>SUMIFS(LIntérêtsprêt3,LMoisPrêt3,$A379)+SUMIFS(LIntérêtsPrêt1,LMoisPrêt1,'Prêt Récap'!$A379)+SUMIFS(LIntérêtsPrêt2,LMoisPrêt2,'Prêt Récap'!$A379)</f>
        <v>#NAME?</v>
      </c>
      <c r="D379" s="7" t="e">
        <f t="shared" si="28"/>
        <v>#NAME?</v>
      </c>
      <c r="E379" s="7" t="e">
        <f t="shared" si="29"/>
        <v>#NAME?</v>
      </c>
      <c r="F379" s="6" t="e">
        <f t="shared" si="30"/>
        <v>#NAME?</v>
      </c>
      <c r="G379" s="6" t="e">
        <f t="shared" si="31"/>
        <v>#NAME?</v>
      </c>
      <c r="H379" s="1" t="e">
        <f>IF(AND(MONTH(DATEVALUE([0]!MoisPrêt1&amp;"1"))=G379,[0]!AnneePrêt1=F379),[0]!MontantPrêt1,0)+IF(AND(MONTH(DATEVALUE([0]!MoisPrêt2&amp;"1"))=G379,[0]!AnneePrêt2=F379),[0]!MontantPrêt2,0)+IF(AND(MONTH(DATEVALUE(MoisPrêt3&amp;"1"))=G379,AnnéePrêt3=F379),MontantPrêt3,0)</f>
        <v>#NAME?</v>
      </c>
      <c r="I379" s="6" t="s">
        <v>25</v>
      </c>
      <c r="J379" s="6" t="s">
        <v>17</v>
      </c>
      <c r="K379" s="6" t="s">
        <v>16</v>
      </c>
    </row>
    <row r="380" spans="1:11">
      <c r="A380" s="5" t="e">
        <f t="shared" si="32"/>
        <v>#NAME?</v>
      </c>
      <c r="B380" s="7" t="e">
        <f>SUMIFS(LCapitalPrêt3,LMoisPrêt3,A380)+SUMIFS(LCapitalPrêt1,LMoisPrêt1,'Prêt Récap'!A380)+SUMIFS(LCapitalPrêt2,LMoisPrêt2,'Prêt Récap'!A380)</f>
        <v>#NAME?</v>
      </c>
      <c r="C380" s="7" t="e">
        <f>SUMIFS(LIntérêtsprêt3,LMoisPrêt3,$A380)+SUMIFS(LIntérêtsPrêt1,LMoisPrêt1,'Prêt Récap'!$A380)+SUMIFS(LIntérêtsPrêt2,LMoisPrêt2,'Prêt Récap'!$A380)</f>
        <v>#NAME?</v>
      </c>
      <c r="D380" s="7" t="e">
        <f t="shared" si="28"/>
        <v>#NAME?</v>
      </c>
      <c r="E380" s="7" t="e">
        <f t="shared" si="29"/>
        <v>#NAME?</v>
      </c>
      <c r="F380" s="6" t="e">
        <f t="shared" si="30"/>
        <v>#NAME?</v>
      </c>
      <c r="G380" s="6" t="e">
        <f t="shared" si="31"/>
        <v>#NAME?</v>
      </c>
      <c r="H380" s="1" t="e">
        <f>IF(AND(MONTH(DATEVALUE([0]!MoisPrêt1&amp;"1"))=G380,[0]!AnneePrêt1=F380),[0]!MontantPrêt1,0)+IF(AND(MONTH(DATEVALUE([0]!MoisPrêt2&amp;"1"))=G380,[0]!AnneePrêt2=F380),[0]!MontantPrêt2,0)+IF(AND(MONTH(DATEVALUE(MoisPrêt3&amp;"1"))=G380,AnnéePrêt3=F380),MontantPrêt3,0)</f>
        <v>#NAME?</v>
      </c>
      <c r="I380" s="6" t="s">
        <v>25</v>
      </c>
      <c r="J380" s="6" t="s">
        <v>17</v>
      </c>
      <c r="K380" s="6" t="s">
        <v>16</v>
      </c>
    </row>
    <row r="381" spans="1:11">
      <c r="A381" s="5" t="e">
        <f t="shared" si="32"/>
        <v>#NAME?</v>
      </c>
      <c r="B381" s="7" t="e">
        <f>SUMIFS(LCapitalPrêt3,LMoisPrêt3,A381)+SUMIFS(LCapitalPrêt1,LMoisPrêt1,'Prêt Récap'!A381)+SUMIFS(LCapitalPrêt2,LMoisPrêt2,'Prêt Récap'!A381)</f>
        <v>#NAME?</v>
      </c>
      <c r="C381" s="7" t="e">
        <f>SUMIFS(LIntérêtsprêt3,LMoisPrêt3,$A381)+SUMIFS(LIntérêtsPrêt1,LMoisPrêt1,'Prêt Récap'!$A381)+SUMIFS(LIntérêtsPrêt2,LMoisPrêt2,'Prêt Récap'!$A381)</f>
        <v>#NAME?</v>
      </c>
      <c r="D381" s="7" t="e">
        <f t="shared" si="28"/>
        <v>#NAME?</v>
      </c>
      <c r="E381" s="7" t="e">
        <f t="shared" si="29"/>
        <v>#NAME?</v>
      </c>
      <c r="F381" s="6" t="e">
        <f t="shared" si="30"/>
        <v>#NAME?</v>
      </c>
      <c r="G381" s="6" t="e">
        <f t="shared" si="31"/>
        <v>#NAME?</v>
      </c>
      <c r="H381" s="1" t="e">
        <f>IF(AND(MONTH(DATEVALUE([0]!MoisPrêt1&amp;"1"))=G381,[0]!AnneePrêt1=F381),[0]!MontantPrêt1,0)+IF(AND(MONTH(DATEVALUE([0]!MoisPrêt2&amp;"1"))=G381,[0]!AnneePrêt2=F381),[0]!MontantPrêt2,0)+IF(AND(MONTH(DATEVALUE(MoisPrêt3&amp;"1"))=G381,AnnéePrêt3=F381),MontantPrêt3,0)</f>
        <v>#NAME?</v>
      </c>
      <c r="I381" s="6" t="s">
        <v>25</v>
      </c>
      <c r="J381" s="6" t="s">
        <v>17</v>
      </c>
      <c r="K381" s="6" t="s">
        <v>16</v>
      </c>
    </row>
    <row r="382" spans="1:11">
      <c r="A382" s="5" t="e">
        <f t="shared" si="32"/>
        <v>#NAME?</v>
      </c>
      <c r="B382" s="7" t="e">
        <f>SUMIFS(LCapitalPrêt3,LMoisPrêt3,A382)+SUMIFS(LCapitalPrêt1,LMoisPrêt1,'Prêt Récap'!A382)+SUMIFS(LCapitalPrêt2,LMoisPrêt2,'Prêt Récap'!A382)</f>
        <v>#NAME?</v>
      </c>
      <c r="C382" s="7" t="e">
        <f>SUMIFS(LIntérêtsprêt3,LMoisPrêt3,$A382)+SUMIFS(LIntérêtsPrêt1,LMoisPrêt1,'Prêt Récap'!$A382)+SUMIFS(LIntérêtsPrêt2,LMoisPrêt2,'Prêt Récap'!$A382)</f>
        <v>#NAME?</v>
      </c>
      <c r="D382" s="7" t="e">
        <f t="shared" si="28"/>
        <v>#NAME?</v>
      </c>
      <c r="E382" s="7" t="e">
        <f t="shared" si="29"/>
        <v>#NAME?</v>
      </c>
      <c r="F382" s="6" t="e">
        <f t="shared" si="30"/>
        <v>#NAME?</v>
      </c>
      <c r="G382" s="6" t="e">
        <f t="shared" si="31"/>
        <v>#NAME?</v>
      </c>
      <c r="H382" s="1" t="e">
        <f>IF(AND(MONTH(DATEVALUE([0]!MoisPrêt1&amp;"1"))=G382,[0]!AnneePrêt1=F382),[0]!MontantPrêt1,0)+IF(AND(MONTH(DATEVALUE([0]!MoisPrêt2&amp;"1"))=G382,[0]!AnneePrêt2=F382),[0]!MontantPrêt2,0)+IF(AND(MONTH(DATEVALUE(MoisPrêt3&amp;"1"))=G382,AnnéePrêt3=F382),MontantPrêt3,0)</f>
        <v>#NAME?</v>
      </c>
      <c r="I382" s="6" t="s">
        <v>25</v>
      </c>
      <c r="J382" s="6" t="s">
        <v>17</v>
      </c>
      <c r="K382" s="6" t="s">
        <v>16</v>
      </c>
    </row>
    <row r="383" spans="1:11">
      <c r="A383" s="5" t="e">
        <f t="shared" si="32"/>
        <v>#NAME?</v>
      </c>
      <c r="B383" s="7" t="e">
        <f>SUMIFS(LCapitalPrêt3,LMoisPrêt3,A383)+SUMIFS(LCapitalPrêt1,LMoisPrêt1,'Prêt Récap'!A383)+SUMIFS(LCapitalPrêt2,LMoisPrêt2,'Prêt Récap'!A383)</f>
        <v>#NAME?</v>
      </c>
      <c r="C383" s="7" t="e">
        <f>SUMIFS(LIntérêtsprêt3,LMoisPrêt3,$A383)+SUMIFS(LIntérêtsPrêt1,LMoisPrêt1,'Prêt Récap'!$A383)+SUMIFS(LIntérêtsPrêt2,LMoisPrêt2,'Prêt Récap'!$A383)</f>
        <v>#NAME?</v>
      </c>
      <c r="D383" s="7" t="e">
        <f t="shared" si="28"/>
        <v>#NAME?</v>
      </c>
      <c r="E383" s="7" t="e">
        <f t="shared" si="29"/>
        <v>#NAME?</v>
      </c>
      <c r="F383" s="6" t="e">
        <f t="shared" si="30"/>
        <v>#NAME?</v>
      </c>
      <c r="G383" s="6" t="e">
        <f t="shared" si="31"/>
        <v>#NAME?</v>
      </c>
      <c r="H383" s="1" t="e">
        <f>IF(AND(MONTH(DATEVALUE([0]!MoisPrêt1&amp;"1"))=G383,[0]!AnneePrêt1=F383),[0]!MontantPrêt1,0)+IF(AND(MONTH(DATEVALUE([0]!MoisPrêt2&amp;"1"))=G383,[0]!AnneePrêt2=F383),[0]!MontantPrêt2,0)+IF(AND(MONTH(DATEVALUE(MoisPrêt3&amp;"1"))=G383,AnnéePrêt3=F383),MontantPrêt3,0)</f>
        <v>#NAME?</v>
      </c>
      <c r="I383" s="6" t="s">
        <v>25</v>
      </c>
      <c r="J383" s="6" t="s">
        <v>17</v>
      </c>
      <c r="K383" s="6" t="s">
        <v>16</v>
      </c>
    </row>
    <row r="384" spans="1:11">
      <c r="A384" s="5" t="e">
        <f t="shared" si="32"/>
        <v>#NAME?</v>
      </c>
      <c r="B384" s="7" t="e">
        <f>SUMIFS(LCapitalPrêt3,LMoisPrêt3,A384)+SUMIFS(LCapitalPrêt1,LMoisPrêt1,'Prêt Récap'!A384)+SUMIFS(LCapitalPrêt2,LMoisPrêt2,'Prêt Récap'!A384)</f>
        <v>#NAME?</v>
      </c>
      <c r="C384" s="7" t="e">
        <f>SUMIFS(LIntérêtsprêt3,LMoisPrêt3,$A384)+SUMIFS(LIntérêtsPrêt1,LMoisPrêt1,'Prêt Récap'!$A384)+SUMIFS(LIntérêtsPrêt2,LMoisPrêt2,'Prêt Récap'!$A384)</f>
        <v>#NAME?</v>
      </c>
      <c r="D384" s="7" t="e">
        <f t="shared" si="28"/>
        <v>#NAME?</v>
      </c>
      <c r="E384" s="7" t="e">
        <f t="shared" si="29"/>
        <v>#NAME?</v>
      </c>
      <c r="F384" s="6" t="e">
        <f t="shared" si="30"/>
        <v>#NAME?</v>
      </c>
      <c r="G384" s="6" t="e">
        <f t="shared" si="31"/>
        <v>#NAME?</v>
      </c>
      <c r="H384" s="1" t="e">
        <f>IF(AND(MONTH(DATEVALUE([0]!MoisPrêt1&amp;"1"))=G384,[0]!AnneePrêt1=F384),[0]!MontantPrêt1,0)+IF(AND(MONTH(DATEVALUE([0]!MoisPrêt2&amp;"1"))=G384,[0]!AnneePrêt2=F384),[0]!MontantPrêt2,0)+IF(AND(MONTH(DATEVALUE(MoisPrêt3&amp;"1"))=G384,AnnéePrêt3=F384),MontantPrêt3,0)</f>
        <v>#NAME?</v>
      </c>
      <c r="I384" s="6" t="s">
        <v>25</v>
      </c>
      <c r="J384" s="6" t="s">
        <v>17</v>
      </c>
      <c r="K384" s="6" t="s">
        <v>16</v>
      </c>
    </row>
    <row r="385" spans="1:11">
      <c r="A385" s="5" t="e">
        <f t="shared" si="32"/>
        <v>#NAME?</v>
      </c>
      <c r="B385" s="7" t="e">
        <f>SUMIFS(LCapitalPrêt3,LMoisPrêt3,A385)+SUMIFS(LCapitalPrêt1,LMoisPrêt1,'Prêt Récap'!A385)+SUMIFS(LCapitalPrêt2,LMoisPrêt2,'Prêt Récap'!A385)</f>
        <v>#NAME?</v>
      </c>
      <c r="C385" s="7" t="e">
        <f>SUMIFS(LIntérêtsprêt3,LMoisPrêt3,$A385)+SUMIFS(LIntérêtsPrêt1,LMoisPrêt1,'Prêt Récap'!$A385)+SUMIFS(LIntérêtsPrêt2,LMoisPrêt2,'Prêt Récap'!$A385)</f>
        <v>#NAME?</v>
      </c>
      <c r="D385" s="7" t="e">
        <f t="shared" si="28"/>
        <v>#NAME?</v>
      </c>
      <c r="E385" s="7" t="e">
        <f t="shared" si="29"/>
        <v>#NAME?</v>
      </c>
      <c r="F385" s="6" t="e">
        <f t="shared" si="30"/>
        <v>#NAME?</v>
      </c>
      <c r="G385" s="6" t="e">
        <f t="shared" si="31"/>
        <v>#NAME?</v>
      </c>
      <c r="H385" s="1" t="e">
        <f>IF(AND(MONTH(DATEVALUE([0]!MoisPrêt1&amp;"1"))=G385,[0]!AnneePrêt1=F385),[0]!MontantPrêt1,0)+IF(AND(MONTH(DATEVALUE([0]!MoisPrêt2&amp;"1"))=G385,[0]!AnneePrêt2=F385),[0]!MontantPrêt2,0)+IF(AND(MONTH(DATEVALUE(MoisPrêt3&amp;"1"))=G385,AnnéePrêt3=F385),MontantPrêt3,0)</f>
        <v>#NAME?</v>
      </c>
      <c r="I385" s="6" t="s">
        <v>25</v>
      </c>
      <c r="J385" s="6" t="s">
        <v>17</v>
      </c>
      <c r="K385" s="6" t="s">
        <v>16</v>
      </c>
    </row>
    <row r="386" spans="1:11">
      <c r="A386" s="5" t="e">
        <f t="shared" si="32"/>
        <v>#NAME?</v>
      </c>
      <c r="B386" s="7" t="e">
        <f>SUMIFS(LCapitalPrêt3,LMoisPrêt3,A386)+SUMIFS(LCapitalPrêt1,LMoisPrêt1,'Prêt Récap'!A386)+SUMIFS(LCapitalPrêt2,LMoisPrêt2,'Prêt Récap'!A386)</f>
        <v>#NAME?</v>
      </c>
      <c r="C386" s="7" t="e">
        <f>SUMIFS(LIntérêtsprêt3,LMoisPrêt3,$A386)+SUMIFS(LIntérêtsPrêt1,LMoisPrêt1,'Prêt Récap'!$A386)+SUMIFS(LIntérêtsPrêt2,LMoisPrêt2,'Prêt Récap'!$A386)</f>
        <v>#NAME?</v>
      </c>
      <c r="D386" s="7" t="e">
        <f t="shared" ref="D386:D449" si="33">SUMIFS(LAssurancePrêt3,LMoisPrêt3,$A386)+SUMIFS(LAssurancePrêt1,LMoisPrêt1,$A386)+SUMIFS(LAssurancePrêt2,LMoisPrêt2,$A386)</f>
        <v>#NAME?</v>
      </c>
      <c r="E386" s="7" t="e">
        <f t="shared" si="29"/>
        <v>#NAME?</v>
      </c>
      <c r="F386" s="6" t="e">
        <f t="shared" si="30"/>
        <v>#NAME?</v>
      </c>
      <c r="G386" s="6" t="e">
        <f t="shared" si="31"/>
        <v>#NAME?</v>
      </c>
      <c r="H386" s="1" t="e">
        <f>IF(AND(MONTH(DATEVALUE([0]!MoisPrêt1&amp;"1"))=G386,[0]!AnneePrêt1=F386),[0]!MontantPrêt1,0)+IF(AND(MONTH(DATEVALUE([0]!MoisPrêt2&amp;"1"))=G386,[0]!AnneePrêt2=F386),[0]!MontantPrêt2,0)+IF(AND(MONTH(DATEVALUE(MoisPrêt3&amp;"1"))=G386,AnnéePrêt3=F386),MontantPrêt3,0)</f>
        <v>#NAME?</v>
      </c>
      <c r="I386" s="6" t="s">
        <v>25</v>
      </c>
      <c r="J386" s="6" t="s">
        <v>17</v>
      </c>
      <c r="K386" s="6" t="s">
        <v>16</v>
      </c>
    </row>
    <row r="387" spans="1:11">
      <c r="A387" s="5" t="e">
        <f t="shared" si="32"/>
        <v>#NAME?</v>
      </c>
      <c r="B387" s="7" t="e">
        <f>SUMIFS(LCapitalPrêt3,LMoisPrêt3,A387)+SUMIFS(LCapitalPrêt1,LMoisPrêt1,'Prêt Récap'!A387)+SUMIFS(LCapitalPrêt2,LMoisPrêt2,'Prêt Récap'!A387)</f>
        <v>#NAME?</v>
      </c>
      <c r="C387" s="7" t="e">
        <f>SUMIFS(LIntérêtsprêt3,LMoisPrêt3,$A387)+SUMIFS(LIntérêtsPrêt1,LMoisPrêt1,'Prêt Récap'!$A387)+SUMIFS(LIntérêtsPrêt2,LMoisPrêt2,'Prêt Récap'!$A387)</f>
        <v>#NAME?</v>
      </c>
      <c r="D387" s="7" t="e">
        <f t="shared" si="33"/>
        <v>#NAME?</v>
      </c>
      <c r="E387" s="7" t="e">
        <f t="shared" ref="E387:E450" si="34">C387+D387</f>
        <v>#NAME?</v>
      </c>
      <c r="F387" s="6" t="e">
        <f t="shared" ref="F387:F450" si="35">YEAR(A387:A585)</f>
        <v>#NAME?</v>
      </c>
      <c r="G387" s="6" t="e">
        <f t="shared" ref="G387:G450" si="36">MONTH(A387)</f>
        <v>#NAME?</v>
      </c>
      <c r="H387" s="1" t="e">
        <f>IF(AND(MONTH(DATEVALUE([0]!MoisPrêt1&amp;"1"))=G387,[0]!AnneePrêt1=F387),[0]!MontantPrêt1,0)+IF(AND(MONTH(DATEVALUE([0]!MoisPrêt2&amp;"1"))=G387,[0]!AnneePrêt2=F387),[0]!MontantPrêt2,0)+IF(AND(MONTH(DATEVALUE(MoisPrêt3&amp;"1"))=G387,AnnéePrêt3=F387),MontantPrêt3,0)</f>
        <v>#NAME?</v>
      </c>
      <c r="I387" s="6" t="s">
        <v>25</v>
      </c>
      <c r="J387" s="6" t="s">
        <v>17</v>
      </c>
      <c r="K387" s="6" t="s">
        <v>16</v>
      </c>
    </row>
    <row r="388" spans="1:11">
      <c r="A388" s="5" t="e">
        <f t="shared" si="32"/>
        <v>#NAME?</v>
      </c>
      <c r="B388" s="7" t="e">
        <f>SUMIFS(LCapitalPrêt3,LMoisPrêt3,A388)+SUMIFS(LCapitalPrêt1,LMoisPrêt1,'Prêt Récap'!A388)+SUMIFS(LCapitalPrêt2,LMoisPrêt2,'Prêt Récap'!A388)</f>
        <v>#NAME?</v>
      </c>
      <c r="C388" s="7" t="e">
        <f>SUMIFS(LIntérêtsprêt3,LMoisPrêt3,$A388)+SUMIFS(LIntérêtsPrêt1,LMoisPrêt1,'Prêt Récap'!$A388)+SUMIFS(LIntérêtsPrêt2,LMoisPrêt2,'Prêt Récap'!$A388)</f>
        <v>#NAME?</v>
      </c>
      <c r="D388" s="7" t="e">
        <f t="shared" si="33"/>
        <v>#NAME?</v>
      </c>
      <c r="E388" s="7" t="e">
        <f t="shared" si="34"/>
        <v>#NAME?</v>
      </c>
      <c r="F388" s="6" t="e">
        <f t="shared" si="35"/>
        <v>#NAME?</v>
      </c>
      <c r="G388" s="6" t="e">
        <f t="shared" si="36"/>
        <v>#NAME?</v>
      </c>
      <c r="H388" s="1" t="e">
        <f>IF(AND(MONTH(DATEVALUE([0]!MoisPrêt1&amp;"1"))=G388,[0]!AnneePrêt1=F388),[0]!MontantPrêt1,0)+IF(AND(MONTH(DATEVALUE([0]!MoisPrêt2&amp;"1"))=G388,[0]!AnneePrêt2=F388),[0]!MontantPrêt2,0)+IF(AND(MONTH(DATEVALUE(MoisPrêt3&amp;"1"))=G388,AnnéePrêt3=F388),MontantPrêt3,0)</f>
        <v>#NAME?</v>
      </c>
      <c r="I388" s="6" t="s">
        <v>25</v>
      </c>
      <c r="J388" s="6" t="s">
        <v>17</v>
      </c>
      <c r="K388" s="6" t="s">
        <v>16</v>
      </c>
    </row>
    <row r="389" spans="1:11">
      <c r="A389" s="5" t="e">
        <f t="shared" ref="A389:A452" si="37">DATE(YEAR(A388),MONTH(A388)+1,1)</f>
        <v>#NAME?</v>
      </c>
      <c r="B389" s="7" t="e">
        <f>SUMIFS(LCapitalPrêt3,LMoisPrêt3,A389)+SUMIFS(LCapitalPrêt1,LMoisPrêt1,'Prêt Récap'!A389)+SUMIFS(LCapitalPrêt2,LMoisPrêt2,'Prêt Récap'!A389)</f>
        <v>#NAME?</v>
      </c>
      <c r="C389" s="7" t="e">
        <f>SUMIFS(LIntérêtsprêt3,LMoisPrêt3,$A389)+SUMIFS(LIntérêtsPrêt1,LMoisPrêt1,'Prêt Récap'!$A389)+SUMIFS(LIntérêtsPrêt2,LMoisPrêt2,'Prêt Récap'!$A389)</f>
        <v>#NAME?</v>
      </c>
      <c r="D389" s="7" t="e">
        <f t="shared" si="33"/>
        <v>#NAME?</v>
      </c>
      <c r="E389" s="7" t="e">
        <f t="shared" si="34"/>
        <v>#NAME?</v>
      </c>
      <c r="F389" s="6" t="e">
        <f t="shared" si="35"/>
        <v>#NAME?</v>
      </c>
      <c r="G389" s="6" t="e">
        <f t="shared" si="36"/>
        <v>#NAME?</v>
      </c>
      <c r="H389" s="1" t="e">
        <f>IF(AND(MONTH(DATEVALUE([0]!MoisPrêt1&amp;"1"))=G389,[0]!AnneePrêt1=F389),[0]!MontantPrêt1,0)+IF(AND(MONTH(DATEVALUE([0]!MoisPrêt2&amp;"1"))=G389,[0]!AnneePrêt2=F389),[0]!MontantPrêt2,0)+IF(AND(MONTH(DATEVALUE(MoisPrêt3&amp;"1"))=G389,AnnéePrêt3=F389),MontantPrêt3,0)</f>
        <v>#NAME?</v>
      </c>
      <c r="I389" s="6" t="s">
        <v>25</v>
      </c>
      <c r="J389" s="6" t="s">
        <v>17</v>
      </c>
      <c r="K389" s="6" t="s">
        <v>16</v>
      </c>
    </row>
    <row r="390" spans="1:11">
      <c r="A390" s="5" t="e">
        <f t="shared" si="37"/>
        <v>#NAME?</v>
      </c>
      <c r="B390" s="7" t="e">
        <f>SUMIFS(LCapitalPrêt3,LMoisPrêt3,A390)+SUMIFS(LCapitalPrêt1,LMoisPrêt1,'Prêt Récap'!A390)+SUMIFS(LCapitalPrêt2,LMoisPrêt2,'Prêt Récap'!A390)</f>
        <v>#NAME?</v>
      </c>
      <c r="C390" s="7" t="e">
        <f>SUMIFS(LIntérêtsprêt3,LMoisPrêt3,$A390)+SUMIFS(LIntérêtsPrêt1,LMoisPrêt1,'Prêt Récap'!$A390)+SUMIFS(LIntérêtsPrêt2,LMoisPrêt2,'Prêt Récap'!$A390)</f>
        <v>#NAME?</v>
      </c>
      <c r="D390" s="7" t="e">
        <f t="shared" si="33"/>
        <v>#NAME?</v>
      </c>
      <c r="E390" s="7" t="e">
        <f t="shared" si="34"/>
        <v>#NAME?</v>
      </c>
      <c r="F390" s="6" t="e">
        <f t="shared" si="35"/>
        <v>#NAME?</v>
      </c>
      <c r="G390" s="6" t="e">
        <f t="shared" si="36"/>
        <v>#NAME?</v>
      </c>
      <c r="H390" s="1" t="e">
        <f>IF(AND(MONTH(DATEVALUE([0]!MoisPrêt1&amp;"1"))=G390,[0]!AnneePrêt1=F390),[0]!MontantPrêt1,0)+IF(AND(MONTH(DATEVALUE([0]!MoisPrêt2&amp;"1"))=G390,[0]!AnneePrêt2=F390),[0]!MontantPrêt2,0)+IF(AND(MONTH(DATEVALUE(MoisPrêt3&amp;"1"))=G390,AnnéePrêt3=F390),MontantPrêt3,0)</f>
        <v>#NAME?</v>
      </c>
      <c r="I390" s="6" t="s">
        <v>25</v>
      </c>
      <c r="J390" s="6" t="s">
        <v>17</v>
      </c>
      <c r="K390" s="6" t="s">
        <v>16</v>
      </c>
    </row>
    <row r="391" spans="1:11">
      <c r="A391" s="5" t="e">
        <f t="shared" si="37"/>
        <v>#NAME?</v>
      </c>
      <c r="B391" s="7" t="e">
        <f>SUMIFS(LCapitalPrêt3,LMoisPrêt3,A391)+SUMIFS(LCapitalPrêt1,LMoisPrêt1,'Prêt Récap'!A391)+SUMIFS(LCapitalPrêt2,LMoisPrêt2,'Prêt Récap'!A391)</f>
        <v>#NAME?</v>
      </c>
      <c r="C391" s="7" t="e">
        <f>SUMIFS(LIntérêtsprêt3,LMoisPrêt3,$A391)+SUMIFS(LIntérêtsPrêt1,LMoisPrêt1,'Prêt Récap'!$A391)+SUMIFS(LIntérêtsPrêt2,LMoisPrêt2,'Prêt Récap'!$A391)</f>
        <v>#NAME?</v>
      </c>
      <c r="D391" s="7" t="e">
        <f t="shared" si="33"/>
        <v>#NAME?</v>
      </c>
      <c r="E391" s="7" t="e">
        <f t="shared" si="34"/>
        <v>#NAME?</v>
      </c>
      <c r="F391" s="6" t="e">
        <f t="shared" si="35"/>
        <v>#NAME?</v>
      </c>
      <c r="G391" s="6" t="e">
        <f t="shared" si="36"/>
        <v>#NAME?</v>
      </c>
      <c r="H391" s="1" t="e">
        <f>IF(AND(MONTH(DATEVALUE([0]!MoisPrêt1&amp;"1"))=G391,[0]!AnneePrêt1=F391),[0]!MontantPrêt1,0)+IF(AND(MONTH(DATEVALUE([0]!MoisPrêt2&amp;"1"))=G391,[0]!AnneePrêt2=F391),[0]!MontantPrêt2,0)+IF(AND(MONTH(DATEVALUE(MoisPrêt3&amp;"1"))=G391,AnnéePrêt3=F391),MontantPrêt3,0)</f>
        <v>#NAME?</v>
      </c>
      <c r="I391" s="6" t="s">
        <v>25</v>
      </c>
      <c r="J391" s="6" t="s">
        <v>17</v>
      </c>
      <c r="K391" s="6" t="s">
        <v>16</v>
      </c>
    </row>
    <row r="392" spans="1:11">
      <c r="A392" s="5" t="e">
        <f t="shared" si="37"/>
        <v>#NAME?</v>
      </c>
      <c r="B392" s="7" t="e">
        <f>SUMIFS(LCapitalPrêt3,LMoisPrêt3,A392)+SUMIFS(LCapitalPrêt1,LMoisPrêt1,'Prêt Récap'!A392)+SUMIFS(LCapitalPrêt2,LMoisPrêt2,'Prêt Récap'!A392)</f>
        <v>#NAME?</v>
      </c>
      <c r="C392" s="7" t="e">
        <f>SUMIFS(LIntérêtsprêt3,LMoisPrêt3,$A392)+SUMIFS(LIntérêtsPrêt1,LMoisPrêt1,'Prêt Récap'!$A392)+SUMIFS(LIntérêtsPrêt2,LMoisPrêt2,'Prêt Récap'!$A392)</f>
        <v>#NAME?</v>
      </c>
      <c r="D392" s="7" t="e">
        <f t="shared" si="33"/>
        <v>#NAME?</v>
      </c>
      <c r="E392" s="7" t="e">
        <f t="shared" si="34"/>
        <v>#NAME?</v>
      </c>
      <c r="F392" s="6" t="e">
        <f t="shared" si="35"/>
        <v>#NAME?</v>
      </c>
      <c r="G392" s="6" t="e">
        <f t="shared" si="36"/>
        <v>#NAME?</v>
      </c>
      <c r="H392" s="1" t="e">
        <f>IF(AND(MONTH(DATEVALUE([0]!MoisPrêt1&amp;"1"))=G392,[0]!AnneePrêt1=F392),[0]!MontantPrêt1,0)+IF(AND(MONTH(DATEVALUE([0]!MoisPrêt2&amp;"1"))=G392,[0]!AnneePrêt2=F392),[0]!MontantPrêt2,0)+IF(AND(MONTH(DATEVALUE(MoisPrêt3&amp;"1"))=G392,AnnéePrêt3=F392),MontantPrêt3,0)</f>
        <v>#NAME?</v>
      </c>
      <c r="I392" s="6" t="s">
        <v>25</v>
      </c>
      <c r="J392" s="6" t="s">
        <v>17</v>
      </c>
      <c r="K392" s="6" t="s">
        <v>16</v>
      </c>
    </row>
    <row r="393" spans="1:11">
      <c r="A393" s="5" t="e">
        <f t="shared" si="37"/>
        <v>#NAME?</v>
      </c>
      <c r="B393" s="7" t="e">
        <f>SUMIFS(LCapitalPrêt3,LMoisPrêt3,A393)+SUMIFS(LCapitalPrêt1,LMoisPrêt1,'Prêt Récap'!A393)+SUMIFS(LCapitalPrêt2,LMoisPrêt2,'Prêt Récap'!A393)</f>
        <v>#NAME?</v>
      </c>
      <c r="C393" s="7" t="e">
        <f>SUMIFS(LIntérêtsprêt3,LMoisPrêt3,$A393)+SUMIFS(LIntérêtsPrêt1,LMoisPrêt1,'Prêt Récap'!$A393)+SUMIFS(LIntérêtsPrêt2,LMoisPrêt2,'Prêt Récap'!$A393)</f>
        <v>#NAME?</v>
      </c>
      <c r="D393" s="7" t="e">
        <f t="shared" si="33"/>
        <v>#NAME?</v>
      </c>
      <c r="E393" s="7" t="e">
        <f t="shared" si="34"/>
        <v>#NAME?</v>
      </c>
      <c r="F393" s="6" t="e">
        <f t="shared" si="35"/>
        <v>#NAME?</v>
      </c>
      <c r="G393" s="6" t="e">
        <f t="shared" si="36"/>
        <v>#NAME?</v>
      </c>
      <c r="H393" s="1" t="e">
        <f>IF(AND(MONTH(DATEVALUE([0]!MoisPrêt1&amp;"1"))=G393,[0]!AnneePrêt1=F393),[0]!MontantPrêt1,0)+IF(AND(MONTH(DATEVALUE([0]!MoisPrêt2&amp;"1"))=G393,[0]!AnneePrêt2=F393),[0]!MontantPrêt2,0)+IF(AND(MONTH(DATEVALUE(MoisPrêt3&amp;"1"))=G393,AnnéePrêt3=F393),MontantPrêt3,0)</f>
        <v>#NAME?</v>
      </c>
      <c r="I393" s="6" t="s">
        <v>25</v>
      </c>
      <c r="J393" s="6" t="s">
        <v>17</v>
      </c>
      <c r="K393" s="6" t="s">
        <v>16</v>
      </c>
    </row>
    <row r="394" spans="1:11">
      <c r="A394" s="5" t="e">
        <f t="shared" si="37"/>
        <v>#NAME?</v>
      </c>
      <c r="B394" s="7" t="e">
        <f>SUMIFS(LCapitalPrêt3,LMoisPrêt3,A394)+SUMIFS(LCapitalPrêt1,LMoisPrêt1,'Prêt Récap'!A394)+SUMIFS(LCapitalPrêt2,LMoisPrêt2,'Prêt Récap'!A394)</f>
        <v>#NAME?</v>
      </c>
      <c r="C394" s="7" t="e">
        <f>SUMIFS(LIntérêtsprêt3,LMoisPrêt3,$A394)+SUMIFS(LIntérêtsPrêt1,LMoisPrêt1,'Prêt Récap'!$A394)+SUMIFS(LIntérêtsPrêt2,LMoisPrêt2,'Prêt Récap'!$A394)</f>
        <v>#NAME?</v>
      </c>
      <c r="D394" s="7" t="e">
        <f t="shared" si="33"/>
        <v>#NAME?</v>
      </c>
      <c r="E394" s="7" t="e">
        <f t="shared" si="34"/>
        <v>#NAME?</v>
      </c>
      <c r="F394" s="6" t="e">
        <f t="shared" si="35"/>
        <v>#NAME?</v>
      </c>
      <c r="G394" s="6" t="e">
        <f t="shared" si="36"/>
        <v>#NAME?</v>
      </c>
      <c r="H394" s="1" t="e">
        <f>IF(AND(MONTH(DATEVALUE([0]!MoisPrêt1&amp;"1"))=G394,[0]!AnneePrêt1=F394),[0]!MontantPrêt1,0)+IF(AND(MONTH(DATEVALUE([0]!MoisPrêt2&amp;"1"))=G394,[0]!AnneePrêt2=F394),[0]!MontantPrêt2,0)+IF(AND(MONTH(DATEVALUE(MoisPrêt3&amp;"1"))=G394,AnnéePrêt3=F394),MontantPrêt3,0)</f>
        <v>#NAME?</v>
      </c>
      <c r="I394" s="6" t="s">
        <v>25</v>
      </c>
      <c r="J394" s="6" t="s">
        <v>17</v>
      </c>
      <c r="K394" s="6" t="s">
        <v>16</v>
      </c>
    </row>
    <row r="395" spans="1:11">
      <c r="A395" s="5" t="e">
        <f t="shared" si="37"/>
        <v>#NAME?</v>
      </c>
      <c r="B395" s="7" t="e">
        <f>SUMIFS(LCapitalPrêt3,LMoisPrêt3,A395)+SUMIFS(LCapitalPrêt1,LMoisPrêt1,'Prêt Récap'!A395)+SUMIFS(LCapitalPrêt2,LMoisPrêt2,'Prêt Récap'!A395)</f>
        <v>#NAME?</v>
      </c>
      <c r="C395" s="7" t="e">
        <f>SUMIFS(LIntérêtsprêt3,LMoisPrêt3,$A395)+SUMIFS(LIntérêtsPrêt1,LMoisPrêt1,'Prêt Récap'!$A395)+SUMIFS(LIntérêtsPrêt2,LMoisPrêt2,'Prêt Récap'!$A395)</f>
        <v>#NAME?</v>
      </c>
      <c r="D395" s="7" t="e">
        <f t="shared" si="33"/>
        <v>#NAME?</v>
      </c>
      <c r="E395" s="7" t="e">
        <f t="shared" si="34"/>
        <v>#NAME?</v>
      </c>
      <c r="F395" s="6" t="e">
        <f t="shared" si="35"/>
        <v>#NAME?</v>
      </c>
      <c r="G395" s="6" t="e">
        <f t="shared" si="36"/>
        <v>#NAME?</v>
      </c>
      <c r="H395" s="1" t="e">
        <f>IF(AND(MONTH(DATEVALUE([0]!MoisPrêt1&amp;"1"))=G395,[0]!AnneePrêt1=F395),[0]!MontantPrêt1,0)+IF(AND(MONTH(DATEVALUE([0]!MoisPrêt2&amp;"1"))=G395,[0]!AnneePrêt2=F395),[0]!MontantPrêt2,0)+IF(AND(MONTH(DATEVALUE(MoisPrêt3&amp;"1"))=G395,AnnéePrêt3=F395),MontantPrêt3,0)</f>
        <v>#NAME?</v>
      </c>
      <c r="I395" s="6" t="s">
        <v>25</v>
      </c>
      <c r="J395" s="6" t="s">
        <v>17</v>
      </c>
      <c r="K395" s="6" t="s">
        <v>16</v>
      </c>
    </row>
    <row r="396" spans="1:11">
      <c r="A396" s="5" t="e">
        <f t="shared" si="37"/>
        <v>#NAME?</v>
      </c>
      <c r="B396" s="7" t="e">
        <f>SUMIFS(LCapitalPrêt3,LMoisPrêt3,A396)+SUMIFS(LCapitalPrêt1,LMoisPrêt1,'Prêt Récap'!A396)+SUMIFS(LCapitalPrêt2,LMoisPrêt2,'Prêt Récap'!A396)</f>
        <v>#NAME?</v>
      </c>
      <c r="C396" s="7" t="e">
        <f>SUMIFS(LIntérêtsprêt3,LMoisPrêt3,$A396)+SUMIFS(LIntérêtsPrêt1,LMoisPrêt1,'Prêt Récap'!$A396)+SUMIFS(LIntérêtsPrêt2,LMoisPrêt2,'Prêt Récap'!$A396)</f>
        <v>#NAME?</v>
      </c>
      <c r="D396" s="7" t="e">
        <f t="shared" si="33"/>
        <v>#NAME?</v>
      </c>
      <c r="E396" s="7" t="e">
        <f t="shared" si="34"/>
        <v>#NAME?</v>
      </c>
      <c r="F396" s="6" t="e">
        <f t="shared" si="35"/>
        <v>#NAME?</v>
      </c>
      <c r="G396" s="6" t="e">
        <f t="shared" si="36"/>
        <v>#NAME?</v>
      </c>
      <c r="H396" s="1" t="e">
        <f>IF(AND(MONTH(DATEVALUE([0]!MoisPrêt1&amp;"1"))=G396,[0]!AnneePrêt1=F396),[0]!MontantPrêt1,0)+IF(AND(MONTH(DATEVALUE([0]!MoisPrêt2&amp;"1"))=G396,[0]!AnneePrêt2=F396),[0]!MontantPrêt2,0)+IF(AND(MONTH(DATEVALUE(MoisPrêt3&amp;"1"))=G396,AnnéePrêt3=F396),MontantPrêt3,0)</f>
        <v>#NAME?</v>
      </c>
      <c r="I396" s="6" t="s">
        <v>25</v>
      </c>
      <c r="J396" s="6" t="s">
        <v>17</v>
      </c>
      <c r="K396" s="6" t="s">
        <v>16</v>
      </c>
    </row>
    <row r="397" spans="1:11">
      <c r="A397" s="5" t="e">
        <f t="shared" si="37"/>
        <v>#NAME?</v>
      </c>
      <c r="B397" s="7" t="e">
        <f>SUMIFS(LCapitalPrêt3,LMoisPrêt3,A397)+SUMIFS(LCapitalPrêt1,LMoisPrêt1,'Prêt Récap'!A397)+SUMIFS(LCapitalPrêt2,LMoisPrêt2,'Prêt Récap'!A397)</f>
        <v>#NAME?</v>
      </c>
      <c r="C397" s="7" t="e">
        <f>SUMIFS(LIntérêtsprêt3,LMoisPrêt3,$A397)+SUMIFS(LIntérêtsPrêt1,LMoisPrêt1,'Prêt Récap'!$A397)+SUMIFS(LIntérêtsPrêt2,LMoisPrêt2,'Prêt Récap'!$A397)</f>
        <v>#NAME?</v>
      </c>
      <c r="D397" s="7" t="e">
        <f t="shared" si="33"/>
        <v>#NAME?</v>
      </c>
      <c r="E397" s="7" t="e">
        <f t="shared" si="34"/>
        <v>#NAME?</v>
      </c>
      <c r="F397" s="6" t="e">
        <f t="shared" si="35"/>
        <v>#NAME?</v>
      </c>
      <c r="G397" s="6" t="e">
        <f t="shared" si="36"/>
        <v>#NAME?</v>
      </c>
      <c r="H397" s="1" t="e">
        <f>IF(AND(MONTH(DATEVALUE([0]!MoisPrêt1&amp;"1"))=G397,[0]!AnneePrêt1=F397),[0]!MontantPrêt1,0)+IF(AND(MONTH(DATEVALUE([0]!MoisPrêt2&amp;"1"))=G397,[0]!AnneePrêt2=F397),[0]!MontantPrêt2,0)+IF(AND(MONTH(DATEVALUE(MoisPrêt3&amp;"1"))=G397,AnnéePrêt3=F397),MontantPrêt3,0)</f>
        <v>#NAME?</v>
      </c>
      <c r="I397" s="6" t="s">
        <v>25</v>
      </c>
      <c r="J397" s="6" t="s">
        <v>17</v>
      </c>
      <c r="K397" s="6" t="s">
        <v>16</v>
      </c>
    </row>
    <row r="398" spans="1:11">
      <c r="A398" s="5" t="e">
        <f t="shared" si="37"/>
        <v>#NAME?</v>
      </c>
      <c r="B398" s="7" t="e">
        <f>SUMIFS(LCapitalPrêt3,LMoisPrêt3,A398)+SUMIFS(LCapitalPrêt1,LMoisPrêt1,'Prêt Récap'!A398)+SUMIFS(LCapitalPrêt2,LMoisPrêt2,'Prêt Récap'!A398)</f>
        <v>#NAME?</v>
      </c>
      <c r="C398" s="7" t="e">
        <f>SUMIFS(LIntérêtsprêt3,LMoisPrêt3,$A398)+SUMIFS(LIntérêtsPrêt1,LMoisPrêt1,'Prêt Récap'!$A398)+SUMIFS(LIntérêtsPrêt2,LMoisPrêt2,'Prêt Récap'!$A398)</f>
        <v>#NAME?</v>
      </c>
      <c r="D398" s="7" t="e">
        <f t="shared" si="33"/>
        <v>#NAME?</v>
      </c>
      <c r="E398" s="7" t="e">
        <f t="shared" si="34"/>
        <v>#NAME?</v>
      </c>
      <c r="F398" s="6" t="e">
        <f t="shared" si="35"/>
        <v>#NAME?</v>
      </c>
      <c r="G398" s="6" t="e">
        <f t="shared" si="36"/>
        <v>#NAME?</v>
      </c>
      <c r="H398" s="1" t="e">
        <f>IF(AND(MONTH(DATEVALUE([0]!MoisPrêt1&amp;"1"))=G398,[0]!AnneePrêt1=F398),[0]!MontantPrêt1,0)+IF(AND(MONTH(DATEVALUE([0]!MoisPrêt2&amp;"1"))=G398,[0]!AnneePrêt2=F398),[0]!MontantPrêt2,0)+IF(AND(MONTH(DATEVALUE(MoisPrêt3&amp;"1"))=G398,AnnéePrêt3=F398),MontantPrêt3,0)</f>
        <v>#NAME?</v>
      </c>
      <c r="I398" s="6" t="s">
        <v>25</v>
      </c>
      <c r="J398" s="6" t="s">
        <v>17</v>
      </c>
      <c r="K398" s="6" t="s">
        <v>16</v>
      </c>
    </row>
    <row r="399" spans="1:11">
      <c r="A399" s="5" t="e">
        <f t="shared" si="37"/>
        <v>#NAME?</v>
      </c>
      <c r="B399" s="7" t="e">
        <f>SUMIFS(LCapitalPrêt3,LMoisPrêt3,A399)+SUMIFS(LCapitalPrêt1,LMoisPrêt1,'Prêt Récap'!A399)+SUMIFS(LCapitalPrêt2,LMoisPrêt2,'Prêt Récap'!A399)</f>
        <v>#NAME?</v>
      </c>
      <c r="C399" s="7" t="e">
        <f>SUMIFS(LIntérêtsprêt3,LMoisPrêt3,$A399)+SUMIFS(LIntérêtsPrêt1,LMoisPrêt1,'Prêt Récap'!$A399)+SUMIFS(LIntérêtsPrêt2,LMoisPrêt2,'Prêt Récap'!$A399)</f>
        <v>#NAME?</v>
      </c>
      <c r="D399" s="7" t="e">
        <f t="shared" si="33"/>
        <v>#NAME?</v>
      </c>
      <c r="E399" s="7" t="e">
        <f t="shared" si="34"/>
        <v>#NAME?</v>
      </c>
      <c r="F399" s="6" t="e">
        <f t="shared" si="35"/>
        <v>#NAME?</v>
      </c>
      <c r="G399" s="6" t="e">
        <f t="shared" si="36"/>
        <v>#NAME?</v>
      </c>
      <c r="H399" s="1" t="e">
        <f>IF(AND(MONTH(DATEVALUE([0]!MoisPrêt1&amp;"1"))=G399,[0]!AnneePrêt1=F399),[0]!MontantPrêt1,0)+IF(AND(MONTH(DATEVALUE([0]!MoisPrêt2&amp;"1"))=G399,[0]!AnneePrêt2=F399),[0]!MontantPrêt2,0)+IF(AND(MONTH(DATEVALUE(MoisPrêt3&amp;"1"))=G399,AnnéePrêt3=F399),MontantPrêt3,0)</f>
        <v>#NAME?</v>
      </c>
      <c r="I399" s="6" t="s">
        <v>25</v>
      </c>
      <c r="J399" s="6" t="s">
        <v>17</v>
      </c>
      <c r="K399" s="6" t="s">
        <v>16</v>
      </c>
    </row>
    <row r="400" spans="1:11">
      <c r="A400" s="5" t="e">
        <f t="shared" si="37"/>
        <v>#NAME?</v>
      </c>
      <c r="B400" s="7" t="e">
        <f>SUMIFS(LCapitalPrêt3,LMoisPrêt3,A400)+SUMIFS(LCapitalPrêt1,LMoisPrêt1,'Prêt Récap'!A400)+SUMIFS(LCapitalPrêt2,LMoisPrêt2,'Prêt Récap'!A400)</f>
        <v>#NAME?</v>
      </c>
      <c r="C400" s="7" t="e">
        <f>SUMIFS(LIntérêtsprêt3,LMoisPrêt3,$A400)+SUMIFS(LIntérêtsPrêt1,LMoisPrêt1,'Prêt Récap'!$A400)+SUMIFS(LIntérêtsPrêt2,LMoisPrêt2,'Prêt Récap'!$A400)</f>
        <v>#NAME?</v>
      </c>
      <c r="D400" s="7" t="e">
        <f t="shared" si="33"/>
        <v>#NAME?</v>
      </c>
      <c r="E400" s="7" t="e">
        <f t="shared" si="34"/>
        <v>#NAME?</v>
      </c>
      <c r="F400" s="6" t="e">
        <f t="shared" si="35"/>
        <v>#NAME?</v>
      </c>
      <c r="G400" s="6" t="e">
        <f t="shared" si="36"/>
        <v>#NAME?</v>
      </c>
      <c r="H400" s="1" t="e">
        <f>IF(AND(MONTH(DATEVALUE([0]!MoisPrêt1&amp;"1"))=G400,[0]!AnneePrêt1=F400),[0]!MontantPrêt1,0)+IF(AND(MONTH(DATEVALUE([0]!MoisPrêt2&amp;"1"))=G400,[0]!AnneePrêt2=F400),[0]!MontantPrêt2,0)+IF(AND(MONTH(DATEVALUE(MoisPrêt3&amp;"1"))=G400,AnnéePrêt3=F400),MontantPrêt3,0)</f>
        <v>#NAME?</v>
      </c>
      <c r="I400" s="6" t="s">
        <v>25</v>
      </c>
      <c r="J400" s="6" t="s">
        <v>17</v>
      </c>
      <c r="K400" s="6" t="s">
        <v>16</v>
      </c>
    </row>
    <row r="401" spans="1:11">
      <c r="A401" s="5" t="e">
        <f t="shared" si="37"/>
        <v>#NAME?</v>
      </c>
      <c r="B401" s="7" t="e">
        <f>SUMIFS(LCapitalPrêt3,LMoisPrêt3,A401)+SUMIFS(LCapitalPrêt1,LMoisPrêt1,'Prêt Récap'!A401)+SUMIFS(LCapitalPrêt2,LMoisPrêt2,'Prêt Récap'!A401)</f>
        <v>#NAME?</v>
      </c>
      <c r="C401" s="7" t="e">
        <f>SUMIFS(LIntérêtsprêt3,LMoisPrêt3,$A401)+SUMIFS(LIntérêtsPrêt1,LMoisPrêt1,'Prêt Récap'!$A401)+SUMIFS(LIntérêtsPrêt2,LMoisPrêt2,'Prêt Récap'!$A401)</f>
        <v>#NAME?</v>
      </c>
      <c r="D401" s="7" t="e">
        <f t="shared" si="33"/>
        <v>#NAME?</v>
      </c>
      <c r="E401" s="7" t="e">
        <f t="shared" si="34"/>
        <v>#NAME?</v>
      </c>
      <c r="F401" s="6" t="e">
        <f t="shared" si="35"/>
        <v>#NAME?</v>
      </c>
      <c r="G401" s="6" t="e">
        <f t="shared" si="36"/>
        <v>#NAME?</v>
      </c>
      <c r="H401" s="1" t="e">
        <f>IF(AND(MONTH(DATEVALUE([0]!MoisPrêt1&amp;"1"))=G401,[0]!AnneePrêt1=F401),[0]!MontantPrêt1,0)+IF(AND(MONTH(DATEVALUE([0]!MoisPrêt2&amp;"1"))=G401,[0]!AnneePrêt2=F401),[0]!MontantPrêt2,0)+IF(AND(MONTH(DATEVALUE(MoisPrêt3&amp;"1"))=G401,AnnéePrêt3=F401),MontantPrêt3,0)</f>
        <v>#NAME?</v>
      </c>
      <c r="I401" s="6" t="s">
        <v>25</v>
      </c>
      <c r="J401" s="6" t="s">
        <v>17</v>
      </c>
      <c r="K401" s="6" t="s">
        <v>16</v>
      </c>
    </row>
    <row r="402" spans="1:11">
      <c r="A402" s="5" t="e">
        <f t="shared" si="37"/>
        <v>#NAME?</v>
      </c>
      <c r="B402" s="7" t="e">
        <f>SUMIFS(LCapitalPrêt3,LMoisPrêt3,A402)+SUMIFS(LCapitalPrêt1,LMoisPrêt1,'Prêt Récap'!A402)+SUMIFS(LCapitalPrêt2,LMoisPrêt2,'Prêt Récap'!A402)</f>
        <v>#NAME?</v>
      </c>
      <c r="C402" s="7" t="e">
        <f>SUMIFS(LIntérêtsprêt3,LMoisPrêt3,$A402)+SUMIFS(LIntérêtsPrêt1,LMoisPrêt1,'Prêt Récap'!$A402)+SUMIFS(LIntérêtsPrêt2,LMoisPrêt2,'Prêt Récap'!$A402)</f>
        <v>#NAME?</v>
      </c>
      <c r="D402" s="7" t="e">
        <f t="shared" si="33"/>
        <v>#NAME?</v>
      </c>
      <c r="E402" s="7" t="e">
        <f t="shared" si="34"/>
        <v>#NAME?</v>
      </c>
      <c r="F402" s="6" t="e">
        <f t="shared" si="35"/>
        <v>#NAME?</v>
      </c>
      <c r="G402" s="6" t="e">
        <f t="shared" si="36"/>
        <v>#NAME?</v>
      </c>
      <c r="H402" s="1" t="e">
        <f>IF(AND(MONTH(DATEVALUE([0]!MoisPrêt1&amp;"1"))=G402,[0]!AnneePrêt1=F402),[0]!MontantPrêt1,0)+IF(AND(MONTH(DATEVALUE([0]!MoisPrêt2&amp;"1"))=G402,[0]!AnneePrêt2=F402),[0]!MontantPrêt2,0)+IF(AND(MONTH(DATEVALUE(MoisPrêt3&amp;"1"))=G402,AnnéePrêt3=F402),MontantPrêt3,0)</f>
        <v>#NAME?</v>
      </c>
      <c r="I402" s="6" t="s">
        <v>25</v>
      </c>
      <c r="J402" s="6" t="s">
        <v>17</v>
      </c>
      <c r="K402" s="6" t="s">
        <v>16</v>
      </c>
    </row>
    <row r="403" spans="1:11">
      <c r="A403" s="5" t="e">
        <f t="shared" si="37"/>
        <v>#NAME?</v>
      </c>
      <c r="B403" s="7" t="e">
        <f>SUMIFS(LCapitalPrêt3,LMoisPrêt3,A403)+SUMIFS(LCapitalPrêt1,LMoisPrêt1,'Prêt Récap'!A403)+SUMIFS(LCapitalPrêt2,LMoisPrêt2,'Prêt Récap'!A403)</f>
        <v>#NAME?</v>
      </c>
      <c r="C403" s="7" t="e">
        <f>SUMIFS(LIntérêtsprêt3,LMoisPrêt3,$A403)+SUMIFS(LIntérêtsPrêt1,LMoisPrêt1,'Prêt Récap'!$A403)+SUMIFS(LIntérêtsPrêt2,LMoisPrêt2,'Prêt Récap'!$A403)</f>
        <v>#NAME?</v>
      </c>
      <c r="D403" s="7" t="e">
        <f t="shared" si="33"/>
        <v>#NAME?</v>
      </c>
      <c r="E403" s="7" t="e">
        <f t="shared" si="34"/>
        <v>#NAME?</v>
      </c>
      <c r="F403" s="6" t="e">
        <f t="shared" si="35"/>
        <v>#NAME?</v>
      </c>
      <c r="G403" s="6" t="e">
        <f t="shared" si="36"/>
        <v>#NAME?</v>
      </c>
      <c r="H403" s="1" t="e">
        <f>IF(AND(MONTH(DATEVALUE([0]!MoisPrêt1&amp;"1"))=G403,[0]!AnneePrêt1=F403),[0]!MontantPrêt1,0)+IF(AND(MONTH(DATEVALUE([0]!MoisPrêt2&amp;"1"))=G403,[0]!AnneePrêt2=F403),[0]!MontantPrêt2,0)+IF(AND(MONTH(DATEVALUE(MoisPrêt3&amp;"1"))=G403,AnnéePrêt3=F403),MontantPrêt3,0)</f>
        <v>#NAME?</v>
      </c>
      <c r="I403" s="6" t="s">
        <v>25</v>
      </c>
      <c r="J403" s="6" t="s">
        <v>17</v>
      </c>
      <c r="K403" s="6" t="s">
        <v>16</v>
      </c>
    </row>
    <row r="404" spans="1:11">
      <c r="A404" s="5" t="e">
        <f t="shared" si="37"/>
        <v>#NAME?</v>
      </c>
      <c r="B404" s="7" t="e">
        <f>SUMIFS(LCapitalPrêt3,LMoisPrêt3,A404)+SUMIFS(LCapitalPrêt1,LMoisPrêt1,'Prêt Récap'!A404)+SUMIFS(LCapitalPrêt2,LMoisPrêt2,'Prêt Récap'!A404)</f>
        <v>#NAME?</v>
      </c>
      <c r="C404" s="7" t="e">
        <f>SUMIFS(LIntérêtsprêt3,LMoisPrêt3,$A404)+SUMIFS(LIntérêtsPrêt1,LMoisPrêt1,'Prêt Récap'!$A404)+SUMIFS(LIntérêtsPrêt2,LMoisPrêt2,'Prêt Récap'!$A404)</f>
        <v>#NAME?</v>
      </c>
      <c r="D404" s="7" t="e">
        <f t="shared" si="33"/>
        <v>#NAME?</v>
      </c>
      <c r="E404" s="7" t="e">
        <f t="shared" si="34"/>
        <v>#NAME?</v>
      </c>
      <c r="F404" s="6" t="e">
        <f t="shared" si="35"/>
        <v>#NAME?</v>
      </c>
      <c r="G404" s="6" t="e">
        <f t="shared" si="36"/>
        <v>#NAME?</v>
      </c>
      <c r="H404" s="1" t="e">
        <f>IF(AND(MONTH(DATEVALUE([0]!MoisPrêt1&amp;"1"))=G404,[0]!AnneePrêt1=F404),[0]!MontantPrêt1,0)+IF(AND(MONTH(DATEVALUE([0]!MoisPrêt2&amp;"1"))=G404,[0]!AnneePrêt2=F404),[0]!MontantPrêt2,0)+IF(AND(MONTH(DATEVALUE(MoisPrêt3&amp;"1"))=G404,AnnéePrêt3=F404),MontantPrêt3,0)</f>
        <v>#NAME?</v>
      </c>
      <c r="I404" s="6" t="s">
        <v>25</v>
      </c>
      <c r="J404" s="6" t="s">
        <v>17</v>
      </c>
      <c r="K404" s="6" t="s">
        <v>16</v>
      </c>
    </row>
    <row r="405" spans="1:11">
      <c r="A405" s="5" t="e">
        <f t="shared" si="37"/>
        <v>#NAME?</v>
      </c>
      <c r="B405" s="7" t="e">
        <f>SUMIFS(LCapitalPrêt3,LMoisPrêt3,A405)+SUMIFS(LCapitalPrêt1,LMoisPrêt1,'Prêt Récap'!A405)+SUMIFS(LCapitalPrêt2,LMoisPrêt2,'Prêt Récap'!A405)</f>
        <v>#NAME?</v>
      </c>
      <c r="C405" s="7" t="e">
        <f>SUMIFS(LIntérêtsprêt3,LMoisPrêt3,$A405)+SUMIFS(LIntérêtsPrêt1,LMoisPrêt1,'Prêt Récap'!$A405)+SUMIFS(LIntérêtsPrêt2,LMoisPrêt2,'Prêt Récap'!$A405)</f>
        <v>#NAME?</v>
      </c>
      <c r="D405" s="7" t="e">
        <f t="shared" si="33"/>
        <v>#NAME?</v>
      </c>
      <c r="E405" s="7" t="e">
        <f t="shared" si="34"/>
        <v>#NAME?</v>
      </c>
      <c r="F405" s="6" t="e">
        <f t="shared" si="35"/>
        <v>#NAME?</v>
      </c>
      <c r="G405" s="6" t="e">
        <f t="shared" si="36"/>
        <v>#NAME?</v>
      </c>
      <c r="H405" s="1" t="e">
        <f>IF(AND(MONTH(DATEVALUE([0]!MoisPrêt1&amp;"1"))=G405,[0]!AnneePrêt1=F405),[0]!MontantPrêt1,0)+IF(AND(MONTH(DATEVALUE([0]!MoisPrêt2&amp;"1"))=G405,[0]!AnneePrêt2=F405),[0]!MontantPrêt2,0)+IF(AND(MONTH(DATEVALUE(MoisPrêt3&amp;"1"))=G405,AnnéePrêt3=F405),MontantPrêt3,0)</f>
        <v>#NAME?</v>
      </c>
      <c r="I405" s="6" t="s">
        <v>25</v>
      </c>
      <c r="J405" s="6" t="s">
        <v>17</v>
      </c>
      <c r="K405" s="6" t="s">
        <v>16</v>
      </c>
    </row>
    <row r="406" spans="1:11">
      <c r="A406" s="5" t="e">
        <f t="shared" si="37"/>
        <v>#NAME?</v>
      </c>
      <c r="B406" s="7" t="e">
        <f>SUMIFS(LCapitalPrêt3,LMoisPrêt3,A406)+SUMIFS(LCapitalPrêt1,LMoisPrêt1,'Prêt Récap'!A406)+SUMIFS(LCapitalPrêt2,LMoisPrêt2,'Prêt Récap'!A406)</f>
        <v>#NAME?</v>
      </c>
      <c r="C406" s="7" t="e">
        <f>SUMIFS(LIntérêtsprêt3,LMoisPrêt3,$A406)+SUMIFS(LIntérêtsPrêt1,LMoisPrêt1,'Prêt Récap'!$A406)+SUMIFS(LIntérêtsPrêt2,LMoisPrêt2,'Prêt Récap'!$A406)</f>
        <v>#NAME?</v>
      </c>
      <c r="D406" s="7" t="e">
        <f t="shared" si="33"/>
        <v>#NAME?</v>
      </c>
      <c r="E406" s="7" t="e">
        <f t="shared" si="34"/>
        <v>#NAME?</v>
      </c>
      <c r="F406" s="6" t="e">
        <f t="shared" si="35"/>
        <v>#NAME?</v>
      </c>
      <c r="G406" s="6" t="e">
        <f t="shared" si="36"/>
        <v>#NAME?</v>
      </c>
      <c r="H406" s="1" t="e">
        <f>IF(AND(MONTH(DATEVALUE([0]!MoisPrêt1&amp;"1"))=G406,[0]!AnneePrêt1=F406),[0]!MontantPrêt1,0)+IF(AND(MONTH(DATEVALUE([0]!MoisPrêt2&amp;"1"))=G406,[0]!AnneePrêt2=F406),[0]!MontantPrêt2,0)+IF(AND(MONTH(DATEVALUE(MoisPrêt3&amp;"1"))=G406,AnnéePrêt3=F406),MontantPrêt3,0)</f>
        <v>#NAME?</v>
      </c>
      <c r="I406" s="6" t="s">
        <v>25</v>
      </c>
      <c r="J406" s="6" t="s">
        <v>17</v>
      </c>
      <c r="K406" s="6" t="s">
        <v>16</v>
      </c>
    </row>
    <row r="407" spans="1:11">
      <c r="A407" s="5" t="e">
        <f t="shared" si="37"/>
        <v>#NAME?</v>
      </c>
      <c r="B407" s="7" t="e">
        <f>SUMIFS(LCapitalPrêt3,LMoisPrêt3,A407)+SUMIFS(LCapitalPrêt1,LMoisPrêt1,'Prêt Récap'!A407)+SUMIFS(LCapitalPrêt2,LMoisPrêt2,'Prêt Récap'!A407)</f>
        <v>#NAME?</v>
      </c>
      <c r="C407" s="7" t="e">
        <f>SUMIFS(LIntérêtsprêt3,LMoisPrêt3,$A407)+SUMIFS(LIntérêtsPrêt1,LMoisPrêt1,'Prêt Récap'!$A407)+SUMIFS(LIntérêtsPrêt2,LMoisPrêt2,'Prêt Récap'!$A407)</f>
        <v>#NAME?</v>
      </c>
      <c r="D407" s="7" t="e">
        <f t="shared" si="33"/>
        <v>#NAME?</v>
      </c>
      <c r="E407" s="7" t="e">
        <f t="shared" si="34"/>
        <v>#NAME?</v>
      </c>
      <c r="F407" s="6" t="e">
        <f t="shared" si="35"/>
        <v>#NAME?</v>
      </c>
      <c r="G407" s="6" t="e">
        <f t="shared" si="36"/>
        <v>#NAME?</v>
      </c>
      <c r="H407" s="1" t="e">
        <f>IF(AND(MONTH(DATEVALUE([0]!MoisPrêt1&amp;"1"))=G407,[0]!AnneePrêt1=F407),[0]!MontantPrêt1,0)+IF(AND(MONTH(DATEVALUE([0]!MoisPrêt2&amp;"1"))=G407,[0]!AnneePrêt2=F407),[0]!MontantPrêt2,0)+IF(AND(MONTH(DATEVALUE(MoisPrêt3&amp;"1"))=G407,AnnéePrêt3=F407),MontantPrêt3,0)</f>
        <v>#NAME?</v>
      </c>
      <c r="I407" s="6" t="s">
        <v>25</v>
      </c>
      <c r="J407" s="6" t="s">
        <v>17</v>
      </c>
      <c r="K407" s="6" t="s">
        <v>16</v>
      </c>
    </row>
    <row r="408" spans="1:11">
      <c r="A408" s="5" t="e">
        <f t="shared" si="37"/>
        <v>#NAME?</v>
      </c>
      <c r="B408" s="7" t="e">
        <f>SUMIFS(LCapitalPrêt3,LMoisPrêt3,A408)+SUMIFS(LCapitalPrêt1,LMoisPrêt1,'Prêt Récap'!A408)+SUMIFS(LCapitalPrêt2,LMoisPrêt2,'Prêt Récap'!A408)</f>
        <v>#NAME?</v>
      </c>
      <c r="C408" s="7" t="e">
        <f>SUMIFS(LIntérêtsprêt3,LMoisPrêt3,$A408)+SUMIFS(LIntérêtsPrêt1,LMoisPrêt1,'Prêt Récap'!$A408)+SUMIFS(LIntérêtsPrêt2,LMoisPrêt2,'Prêt Récap'!$A408)</f>
        <v>#NAME?</v>
      </c>
      <c r="D408" s="7" t="e">
        <f t="shared" si="33"/>
        <v>#NAME?</v>
      </c>
      <c r="E408" s="7" t="e">
        <f t="shared" si="34"/>
        <v>#NAME?</v>
      </c>
      <c r="F408" s="6" t="e">
        <f t="shared" si="35"/>
        <v>#NAME?</v>
      </c>
      <c r="G408" s="6" t="e">
        <f t="shared" si="36"/>
        <v>#NAME?</v>
      </c>
      <c r="H408" s="1" t="e">
        <f>IF(AND(MONTH(DATEVALUE([0]!MoisPrêt1&amp;"1"))=G408,[0]!AnneePrêt1=F408),[0]!MontantPrêt1,0)+IF(AND(MONTH(DATEVALUE([0]!MoisPrêt2&amp;"1"))=G408,[0]!AnneePrêt2=F408),[0]!MontantPrêt2,0)+IF(AND(MONTH(DATEVALUE(MoisPrêt3&amp;"1"))=G408,AnnéePrêt3=F408),MontantPrêt3,0)</f>
        <v>#NAME?</v>
      </c>
      <c r="I408" s="6" t="s">
        <v>25</v>
      </c>
      <c r="J408" s="6" t="s">
        <v>17</v>
      </c>
      <c r="K408" s="6" t="s">
        <v>16</v>
      </c>
    </row>
    <row r="409" spans="1:11">
      <c r="A409" s="5" t="e">
        <f t="shared" si="37"/>
        <v>#NAME?</v>
      </c>
      <c r="B409" s="7" t="e">
        <f>SUMIFS(LCapitalPrêt3,LMoisPrêt3,A409)+SUMIFS(LCapitalPrêt1,LMoisPrêt1,'Prêt Récap'!A409)+SUMIFS(LCapitalPrêt2,LMoisPrêt2,'Prêt Récap'!A409)</f>
        <v>#NAME?</v>
      </c>
      <c r="C409" s="7" t="e">
        <f>SUMIFS(LIntérêtsprêt3,LMoisPrêt3,$A409)+SUMIFS(LIntérêtsPrêt1,LMoisPrêt1,'Prêt Récap'!$A409)+SUMIFS(LIntérêtsPrêt2,LMoisPrêt2,'Prêt Récap'!$A409)</f>
        <v>#NAME?</v>
      </c>
      <c r="D409" s="7" t="e">
        <f t="shared" si="33"/>
        <v>#NAME?</v>
      </c>
      <c r="E409" s="7" t="e">
        <f t="shared" si="34"/>
        <v>#NAME?</v>
      </c>
      <c r="F409" s="6" t="e">
        <f t="shared" si="35"/>
        <v>#NAME?</v>
      </c>
      <c r="G409" s="6" t="e">
        <f t="shared" si="36"/>
        <v>#NAME?</v>
      </c>
      <c r="H409" s="1" t="e">
        <f>IF(AND(MONTH(DATEVALUE([0]!MoisPrêt1&amp;"1"))=G409,[0]!AnneePrêt1=F409),[0]!MontantPrêt1,0)+IF(AND(MONTH(DATEVALUE([0]!MoisPrêt2&amp;"1"))=G409,[0]!AnneePrêt2=F409),[0]!MontantPrêt2,0)+IF(AND(MONTH(DATEVALUE(MoisPrêt3&amp;"1"))=G409,AnnéePrêt3=F409),MontantPrêt3,0)</f>
        <v>#NAME?</v>
      </c>
      <c r="I409" s="6" t="s">
        <v>25</v>
      </c>
      <c r="J409" s="6" t="s">
        <v>17</v>
      </c>
      <c r="K409" s="6" t="s">
        <v>16</v>
      </c>
    </row>
    <row r="410" spans="1:11">
      <c r="A410" s="5" t="e">
        <f t="shared" si="37"/>
        <v>#NAME?</v>
      </c>
      <c r="B410" s="7" t="e">
        <f>SUMIFS(LCapitalPrêt3,LMoisPrêt3,A410)+SUMIFS(LCapitalPrêt1,LMoisPrêt1,'Prêt Récap'!A410)+SUMIFS(LCapitalPrêt2,LMoisPrêt2,'Prêt Récap'!A410)</f>
        <v>#NAME?</v>
      </c>
      <c r="C410" s="7" t="e">
        <f>SUMIFS(LIntérêtsprêt3,LMoisPrêt3,$A410)+SUMIFS(LIntérêtsPrêt1,LMoisPrêt1,'Prêt Récap'!$A410)+SUMIFS(LIntérêtsPrêt2,LMoisPrêt2,'Prêt Récap'!$A410)</f>
        <v>#NAME?</v>
      </c>
      <c r="D410" s="7" t="e">
        <f t="shared" si="33"/>
        <v>#NAME?</v>
      </c>
      <c r="E410" s="7" t="e">
        <f t="shared" si="34"/>
        <v>#NAME?</v>
      </c>
      <c r="F410" s="6" t="e">
        <f t="shared" si="35"/>
        <v>#NAME?</v>
      </c>
      <c r="G410" s="6" t="e">
        <f t="shared" si="36"/>
        <v>#NAME?</v>
      </c>
      <c r="H410" s="1" t="e">
        <f>IF(AND(MONTH(DATEVALUE([0]!MoisPrêt1&amp;"1"))=G410,[0]!AnneePrêt1=F410),[0]!MontantPrêt1,0)+IF(AND(MONTH(DATEVALUE([0]!MoisPrêt2&amp;"1"))=G410,[0]!AnneePrêt2=F410),[0]!MontantPrêt2,0)+IF(AND(MONTH(DATEVALUE(MoisPrêt3&amp;"1"))=G410,AnnéePrêt3=F410),MontantPrêt3,0)</f>
        <v>#NAME?</v>
      </c>
      <c r="I410" s="6" t="s">
        <v>25</v>
      </c>
      <c r="J410" s="6" t="s">
        <v>17</v>
      </c>
      <c r="K410" s="6" t="s">
        <v>16</v>
      </c>
    </row>
    <row r="411" spans="1:11">
      <c r="A411" s="5" t="e">
        <f t="shared" si="37"/>
        <v>#NAME?</v>
      </c>
      <c r="B411" s="7" t="e">
        <f>SUMIFS(LCapitalPrêt3,LMoisPrêt3,A411)+SUMIFS(LCapitalPrêt1,LMoisPrêt1,'Prêt Récap'!A411)+SUMIFS(LCapitalPrêt2,LMoisPrêt2,'Prêt Récap'!A411)</f>
        <v>#NAME?</v>
      </c>
      <c r="C411" s="7" t="e">
        <f>SUMIFS(LIntérêtsprêt3,LMoisPrêt3,$A411)+SUMIFS(LIntérêtsPrêt1,LMoisPrêt1,'Prêt Récap'!$A411)+SUMIFS(LIntérêtsPrêt2,LMoisPrêt2,'Prêt Récap'!$A411)</f>
        <v>#NAME?</v>
      </c>
      <c r="D411" s="7" t="e">
        <f t="shared" si="33"/>
        <v>#NAME?</v>
      </c>
      <c r="E411" s="7" t="e">
        <f t="shared" si="34"/>
        <v>#NAME?</v>
      </c>
      <c r="F411" s="6" t="e">
        <f t="shared" si="35"/>
        <v>#NAME?</v>
      </c>
      <c r="G411" s="6" t="e">
        <f t="shared" si="36"/>
        <v>#NAME?</v>
      </c>
      <c r="H411" s="1" t="e">
        <f>IF(AND(MONTH(DATEVALUE([0]!MoisPrêt1&amp;"1"))=G411,[0]!AnneePrêt1=F411),[0]!MontantPrêt1,0)+IF(AND(MONTH(DATEVALUE([0]!MoisPrêt2&amp;"1"))=G411,[0]!AnneePrêt2=F411),[0]!MontantPrêt2,0)+IF(AND(MONTH(DATEVALUE(MoisPrêt3&amp;"1"))=G411,AnnéePrêt3=F411),MontantPrêt3,0)</f>
        <v>#NAME?</v>
      </c>
      <c r="I411" s="6" t="s">
        <v>25</v>
      </c>
      <c r="J411" s="6" t="s">
        <v>17</v>
      </c>
      <c r="K411" s="6" t="s">
        <v>16</v>
      </c>
    </row>
    <row r="412" spans="1:11">
      <c r="A412" s="5" t="e">
        <f t="shared" si="37"/>
        <v>#NAME?</v>
      </c>
      <c r="B412" s="7" t="e">
        <f>SUMIFS(LCapitalPrêt3,LMoisPrêt3,A412)+SUMIFS(LCapitalPrêt1,LMoisPrêt1,'Prêt Récap'!A412)+SUMIFS(LCapitalPrêt2,LMoisPrêt2,'Prêt Récap'!A412)</f>
        <v>#NAME?</v>
      </c>
      <c r="C412" s="7" t="e">
        <f>SUMIFS(LIntérêtsprêt3,LMoisPrêt3,$A412)+SUMIFS(LIntérêtsPrêt1,LMoisPrêt1,'Prêt Récap'!$A412)+SUMIFS(LIntérêtsPrêt2,LMoisPrêt2,'Prêt Récap'!$A412)</f>
        <v>#NAME?</v>
      </c>
      <c r="D412" s="7" t="e">
        <f t="shared" si="33"/>
        <v>#NAME?</v>
      </c>
      <c r="E412" s="7" t="e">
        <f t="shared" si="34"/>
        <v>#NAME?</v>
      </c>
      <c r="F412" s="6" t="e">
        <f t="shared" si="35"/>
        <v>#NAME?</v>
      </c>
      <c r="G412" s="6" t="e">
        <f t="shared" si="36"/>
        <v>#NAME?</v>
      </c>
      <c r="H412" s="1" t="e">
        <f>IF(AND(MONTH(DATEVALUE([0]!MoisPrêt1&amp;"1"))=G412,[0]!AnneePrêt1=F412),[0]!MontantPrêt1,0)+IF(AND(MONTH(DATEVALUE([0]!MoisPrêt2&amp;"1"))=G412,[0]!AnneePrêt2=F412),[0]!MontantPrêt2,0)+IF(AND(MONTH(DATEVALUE(MoisPrêt3&amp;"1"))=G412,AnnéePrêt3=F412),MontantPrêt3,0)</f>
        <v>#NAME?</v>
      </c>
      <c r="I412" s="6" t="s">
        <v>25</v>
      </c>
      <c r="J412" s="6" t="s">
        <v>17</v>
      </c>
      <c r="K412" s="6" t="s">
        <v>16</v>
      </c>
    </row>
    <row r="413" spans="1:11">
      <c r="A413" s="5" t="e">
        <f t="shared" si="37"/>
        <v>#NAME?</v>
      </c>
      <c r="B413" s="7" t="e">
        <f>SUMIFS(LCapitalPrêt3,LMoisPrêt3,A413)+SUMIFS(LCapitalPrêt1,LMoisPrêt1,'Prêt Récap'!A413)+SUMIFS(LCapitalPrêt2,LMoisPrêt2,'Prêt Récap'!A413)</f>
        <v>#NAME?</v>
      </c>
      <c r="C413" s="7" t="e">
        <f>SUMIFS(LIntérêtsprêt3,LMoisPrêt3,$A413)+SUMIFS(LIntérêtsPrêt1,LMoisPrêt1,'Prêt Récap'!$A413)+SUMIFS(LIntérêtsPrêt2,LMoisPrêt2,'Prêt Récap'!$A413)</f>
        <v>#NAME?</v>
      </c>
      <c r="D413" s="7" t="e">
        <f t="shared" si="33"/>
        <v>#NAME?</v>
      </c>
      <c r="E413" s="7" t="e">
        <f t="shared" si="34"/>
        <v>#NAME?</v>
      </c>
      <c r="F413" s="6" t="e">
        <f t="shared" si="35"/>
        <v>#NAME?</v>
      </c>
      <c r="G413" s="6" t="e">
        <f t="shared" si="36"/>
        <v>#NAME?</v>
      </c>
      <c r="H413" s="1" t="e">
        <f>IF(AND(MONTH(DATEVALUE([0]!MoisPrêt1&amp;"1"))=G413,[0]!AnneePrêt1=F413),[0]!MontantPrêt1,0)+IF(AND(MONTH(DATEVALUE([0]!MoisPrêt2&amp;"1"))=G413,[0]!AnneePrêt2=F413),[0]!MontantPrêt2,0)+IF(AND(MONTH(DATEVALUE(MoisPrêt3&amp;"1"))=G413,AnnéePrêt3=F413),MontantPrêt3,0)</f>
        <v>#NAME?</v>
      </c>
      <c r="I413" s="6" t="s">
        <v>25</v>
      </c>
      <c r="J413" s="6" t="s">
        <v>17</v>
      </c>
      <c r="K413" s="6" t="s">
        <v>16</v>
      </c>
    </row>
    <row r="414" spans="1:11">
      <c r="A414" s="5" t="e">
        <f t="shared" si="37"/>
        <v>#NAME?</v>
      </c>
      <c r="B414" s="7" t="e">
        <f>SUMIFS(LCapitalPrêt3,LMoisPrêt3,A414)+SUMIFS(LCapitalPrêt1,LMoisPrêt1,'Prêt Récap'!A414)+SUMIFS(LCapitalPrêt2,LMoisPrêt2,'Prêt Récap'!A414)</f>
        <v>#NAME?</v>
      </c>
      <c r="C414" s="7" t="e">
        <f>SUMIFS(LIntérêtsprêt3,LMoisPrêt3,$A414)+SUMIFS(LIntérêtsPrêt1,LMoisPrêt1,'Prêt Récap'!$A414)+SUMIFS(LIntérêtsPrêt2,LMoisPrêt2,'Prêt Récap'!$A414)</f>
        <v>#NAME?</v>
      </c>
      <c r="D414" s="7" t="e">
        <f t="shared" si="33"/>
        <v>#NAME?</v>
      </c>
      <c r="E414" s="7" t="e">
        <f t="shared" si="34"/>
        <v>#NAME?</v>
      </c>
      <c r="F414" s="6" t="e">
        <f t="shared" si="35"/>
        <v>#NAME?</v>
      </c>
      <c r="G414" s="6" t="e">
        <f t="shared" si="36"/>
        <v>#NAME?</v>
      </c>
      <c r="H414" s="1" t="e">
        <f>IF(AND(MONTH(DATEVALUE([0]!MoisPrêt1&amp;"1"))=G414,[0]!AnneePrêt1=F414),[0]!MontantPrêt1,0)+IF(AND(MONTH(DATEVALUE([0]!MoisPrêt2&amp;"1"))=G414,[0]!AnneePrêt2=F414),[0]!MontantPrêt2,0)+IF(AND(MONTH(DATEVALUE(MoisPrêt3&amp;"1"))=G414,AnnéePrêt3=F414),MontantPrêt3,0)</f>
        <v>#NAME?</v>
      </c>
      <c r="I414" s="6" t="s">
        <v>25</v>
      </c>
      <c r="J414" s="6" t="s">
        <v>17</v>
      </c>
      <c r="K414" s="6" t="s">
        <v>16</v>
      </c>
    </row>
    <row r="415" spans="1:11">
      <c r="A415" s="5" t="e">
        <f t="shared" si="37"/>
        <v>#NAME?</v>
      </c>
      <c r="B415" s="7" t="e">
        <f>SUMIFS(LCapitalPrêt3,LMoisPrêt3,A415)+SUMIFS(LCapitalPrêt1,LMoisPrêt1,'Prêt Récap'!A415)+SUMIFS(LCapitalPrêt2,LMoisPrêt2,'Prêt Récap'!A415)</f>
        <v>#NAME?</v>
      </c>
      <c r="C415" s="7" t="e">
        <f>SUMIFS(LIntérêtsprêt3,LMoisPrêt3,$A415)+SUMIFS(LIntérêtsPrêt1,LMoisPrêt1,'Prêt Récap'!$A415)+SUMIFS(LIntérêtsPrêt2,LMoisPrêt2,'Prêt Récap'!$A415)</f>
        <v>#NAME?</v>
      </c>
      <c r="D415" s="7" t="e">
        <f t="shared" si="33"/>
        <v>#NAME?</v>
      </c>
      <c r="E415" s="7" t="e">
        <f t="shared" si="34"/>
        <v>#NAME?</v>
      </c>
      <c r="F415" s="6" t="e">
        <f t="shared" si="35"/>
        <v>#NAME?</v>
      </c>
      <c r="G415" s="6" t="e">
        <f t="shared" si="36"/>
        <v>#NAME?</v>
      </c>
      <c r="H415" s="1" t="e">
        <f>IF(AND(MONTH(DATEVALUE([0]!MoisPrêt1&amp;"1"))=G415,[0]!AnneePrêt1=F415),[0]!MontantPrêt1,0)+IF(AND(MONTH(DATEVALUE([0]!MoisPrêt2&amp;"1"))=G415,[0]!AnneePrêt2=F415),[0]!MontantPrêt2,0)+IF(AND(MONTH(DATEVALUE(MoisPrêt3&amp;"1"))=G415,AnnéePrêt3=F415),MontantPrêt3,0)</f>
        <v>#NAME?</v>
      </c>
      <c r="I415" s="6" t="s">
        <v>25</v>
      </c>
      <c r="J415" s="6" t="s">
        <v>17</v>
      </c>
      <c r="K415" s="6" t="s">
        <v>16</v>
      </c>
    </row>
    <row r="416" spans="1:11">
      <c r="A416" s="5" t="e">
        <f t="shared" si="37"/>
        <v>#NAME?</v>
      </c>
      <c r="B416" s="7" t="e">
        <f>SUMIFS(LCapitalPrêt3,LMoisPrêt3,A416)+SUMIFS(LCapitalPrêt1,LMoisPrêt1,'Prêt Récap'!A416)+SUMIFS(LCapitalPrêt2,LMoisPrêt2,'Prêt Récap'!A416)</f>
        <v>#NAME?</v>
      </c>
      <c r="C416" s="7" t="e">
        <f>SUMIFS(LIntérêtsprêt3,LMoisPrêt3,$A416)+SUMIFS(LIntérêtsPrêt1,LMoisPrêt1,'Prêt Récap'!$A416)+SUMIFS(LIntérêtsPrêt2,LMoisPrêt2,'Prêt Récap'!$A416)</f>
        <v>#NAME?</v>
      </c>
      <c r="D416" s="7" t="e">
        <f t="shared" si="33"/>
        <v>#NAME?</v>
      </c>
      <c r="E416" s="7" t="e">
        <f t="shared" si="34"/>
        <v>#NAME?</v>
      </c>
      <c r="F416" s="6" t="e">
        <f t="shared" si="35"/>
        <v>#NAME?</v>
      </c>
      <c r="G416" s="6" t="e">
        <f t="shared" si="36"/>
        <v>#NAME?</v>
      </c>
      <c r="H416" s="1" t="e">
        <f>IF(AND(MONTH(DATEVALUE([0]!MoisPrêt1&amp;"1"))=G416,[0]!AnneePrêt1=F416),[0]!MontantPrêt1,0)+IF(AND(MONTH(DATEVALUE([0]!MoisPrêt2&amp;"1"))=G416,[0]!AnneePrêt2=F416),[0]!MontantPrêt2,0)+IF(AND(MONTH(DATEVALUE(MoisPrêt3&amp;"1"))=G416,AnnéePrêt3=F416),MontantPrêt3,0)</f>
        <v>#NAME?</v>
      </c>
      <c r="I416" s="6" t="s">
        <v>25</v>
      </c>
      <c r="J416" s="6" t="s">
        <v>17</v>
      </c>
      <c r="K416" s="6" t="s">
        <v>16</v>
      </c>
    </row>
    <row r="417" spans="1:11">
      <c r="A417" s="5" t="e">
        <f t="shared" si="37"/>
        <v>#NAME?</v>
      </c>
      <c r="B417" s="7" t="e">
        <f>SUMIFS(LCapitalPrêt3,LMoisPrêt3,A417)+SUMIFS(LCapitalPrêt1,LMoisPrêt1,'Prêt Récap'!A417)+SUMIFS(LCapitalPrêt2,LMoisPrêt2,'Prêt Récap'!A417)</f>
        <v>#NAME?</v>
      </c>
      <c r="C417" s="7" t="e">
        <f>SUMIFS(LIntérêtsprêt3,LMoisPrêt3,$A417)+SUMIFS(LIntérêtsPrêt1,LMoisPrêt1,'Prêt Récap'!$A417)+SUMIFS(LIntérêtsPrêt2,LMoisPrêt2,'Prêt Récap'!$A417)</f>
        <v>#NAME?</v>
      </c>
      <c r="D417" s="7" t="e">
        <f t="shared" si="33"/>
        <v>#NAME?</v>
      </c>
      <c r="E417" s="7" t="e">
        <f t="shared" si="34"/>
        <v>#NAME?</v>
      </c>
      <c r="F417" s="6" t="e">
        <f t="shared" si="35"/>
        <v>#NAME?</v>
      </c>
      <c r="G417" s="6" t="e">
        <f t="shared" si="36"/>
        <v>#NAME?</v>
      </c>
      <c r="H417" s="1" t="e">
        <f>IF(AND(MONTH(DATEVALUE([0]!MoisPrêt1&amp;"1"))=G417,[0]!AnneePrêt1=F417),[0]!MontantPrêt1,0)+IF(AND(MONTH(DATEVALUE([0]!MoisPrêt2&amp;"1"))=G417,[0]!AnneePrêt2=F417),[0]!MontantPrêt2,0)+IF(AND(MONTH(DATEVALUE(MoisPrêt3&amp;"1"))=G417,AnnéePrêt3=F417),MontantPrêt3,0)</f>
        <v>#NAME?</v>
      </c>
      <c r="I417" s="6" t="s">
        <v>25</v>
      </c>
      <c r="J417" s="6" t="s">
        <v>17</v>
      </c>
      <c r="K417" s="6" t="s">
        <v>16</v>
      </c>
    </row>
    <row r="418" spans="1:11">
      <c r="A418" s="5" t="e">
        <f t="shared" si="37"/>
        <v>#NAME?</v>
      </c>
      <c r="B418" s="7" t="e">
        <f>SUMIFS(LCapitalPrêt3,LMoisPrêt3,A418)+SUMIFS(LCapitalPrêt1,LMoisPrêt1,'Prêt Récap'!A418)+SUMIFS(LCapitalPrêt2,LMoisPrêt2,'Prêt Récap'!A418)</f>
        <v>#NAME?</v>
      </c>
      <c r="C418" s="7" t="e">
        <f>SUMIFS(LIntérêtsprêt3,LMoisPrêt3,$A418)+SUMIFS(LIntérêtsPrêt1,LMoisPrêt1,'Prêt Récap'!$A418)+SUMIFS(LIntérêtsPrêt2,LMoisPrêt2,'Prêt Récap'!$A418)</f>
        <v>#NAME?</v>
      </c>
      <c r="D418" s="7" t="e">
        <f t="shared" si="33"/>
        <v>#NAME?</v>
      </c>
      <c r="E418" s="7" t="e">
        <f t="shared" si="34"/>
        <v>#NAME?</v>
      </c>
      <c r="F418" s="6" t="e">
        <f t="shared" si="35"/>
        <v>#NAME?</v>
      </c>
      <c r="G418" s="6" t="e">
        <f t="shared" si="36"/>
        <v>#NAME?</v>
      </c>
      <c r="H418" s="1" t="e">
        <f>IF(AND(MONTH(DATEVALUE([0]!MoisPrêt1&amp;"1"))=G418,[0]!AnneePrêt1=F418),[0]!MontantPrêt1,0)+IF(AND(MONTH(DATEVALUE([0]!MoisPrêt2&amp;"1"))=G418,[0]!AnneePrêt2=F418),[0]!MontantPrêt2,0)+IF(AND(MONTH(DATEVALUE(MoisPrêt3&amp;"1"))=G418,AnnéePrêt3=F418),MontantPrêt3,0)</f>
        <v>#NAME?</v>
      </c>
      <c r="I418" s="6" t="s">
        <v>25</v>
      </c>
      <c r="J418" s="6" t="s">
        <v>17</v>
      </c>
      <c r="K418" s="6" t="s">
        <v>16</v>
      </c>
    </row>
    <row r="419" spans="1:11">
      <c r="A419" s="5" t="e">
        <f t="shared" si="37"/>
        <v>#NAME?</v>
      </c>
      <c r="B419" s="7" t="e">
        <f>SUMIFS(LCapitalPrêt3,LMoisPrêt3,A419)+SUMIFS(LCapitalPrêt1,LMoisPrêt1,'Prêt Récap'!A419)+SUMIFS(LCapitalPrêt2,LMoisPrêt2,'Prêt Récap'!A419)</f>
        <v>#NAME?</v>
      </c>
      <c r="C419" s="7" t="e">
        <f>SUMIFS(LIntérêtsprêt3,LMoisPrêt3,$A419)+SUMIFS(LIntérêtsPrêt1,LMoisPrêt1,'Prêt Récap'!$A419)+SUMIFS(LIntérêtsPrêt2,LMoisPrêt2,'Prêt Récap'!$A419)</f>
        <v>#NAME?</v>
      </c>
      <c r="D419" s="7" t="e">
        <f t="shared" si="33"/>
        <v>#NAME?</v>
      </c>
      <c r="E419" s="7" t="e">
        <f t="shared" si="34"/>
        <v>#NAME?</v>
      </c>
      <c r="F419" s="6" t="e">
        <f t="shared" si="35"/>
        <v>#NAME?</v>
      </c>
      <c r="G419" s="6" t="e">
        <f t="shared" si="36"/>
        <v>#NAME?</v>
      </c>
      <c r="H419" s="1" t="e">
        <f>IF(AND(MONTH(DATEVALUE([0]!MoisPrêt1&amp;"1"))=G419,[0]!AnneePrêt1=F419),[0]!MontantPrêt1,0)+IF(AND(MONTH(DATEVALUE([0]!MoisPrêt2&amp;"1"))=G419,[0]!AnneePrêt2=F419),[0]!MontantPrêt2,0)+IF(AND(MONTH(DATEVALUE(MoisPrêt3&amp;"1"))=G419,AnnéePrêt3=F419),MontantPrêt3,0)</f>
        <v>#NAME?</v>
      </c>
      <c r="I419" s="6" t="s">
        <v>25</v>
      </c>
      <c r="J419" s="6" t="s">
        <v>17</v>
      </c>
      <c r="K419" s="6" t="s">
        <v>16</v>
      </c>
    </row>
    <row r="420" spans="1:11">
      <c r="A420" s="5" t="e">
        <f t="shared" si="37"/>
        <v>#NAME?</v>
      </c>
      <c r="B420" s="7" t="e">
        <f>SUMIFS(LCapitalPrêt3,LMoisPrêt3,A420)+SUMIFS(LCapitalPrêt1,LMoisPrêt1,'Prêt Récap'!A420)+SUMIFS(LCapitalPrêt2,LMoisPrêt2,'Prêt Récap'!A420)</f>
        <v>#NAME?</v>
      </c>
      <c r="C420" s="7" t="e">
        <f>SUMIFS(LIntérêtsprêt3,LMoisPrêt3,$A420)+SUMIFS(LIntérêtsPrêt1,LMoisPrêt1,'Prêt Récap'!$A420)+SUMIFS(LIntérêtsPrêt2,LMoisPrêt2,'Prêt Récap'!$A420)</f>
        <v>#NAME?</v>
      </c>
      <c r="D420" s="7" t="e">
        <f t="shared" si="33"/>
        <v>#NAME?</v>
      </c>
      <c r="E420" s="7" t="e">
        <f t="shared" si="34"/>
        <v>#NAME?</v>
      </c>
      <c r="F420" s="6" t="e">
        <f t="shared" si="35"/>
        <v>#NAME?</v>
      </c>
      <c r="G420" s="6" t="e">
        <f t="shared" si="36"/>
        <v>#NAME?</v>
      </c>
      <c r="H420" s="1" t="e">
        <f>IF(AND(MONTH(DATEVALUE([0]!MoisPrêt1&amp;"1"))=G420,[0]!AnneePrêt1=F420),[0]!MontantPrêt1,0)+IF(AND(MONTH(DATEVALUE([0]!MoisPrêt2&amp;"1"))=G420,[0]!AnneePrêt2=F420),[0]!MontantPrêt2,0)+IF(AND(MONTH(DATEVALUE(MoisPrêt3&amp;"1"))=G420,AnnéePrêt3=F420),MontantPrêt3,0)</f>
        <v>#NAME?</v>
      </c>
      <c r="I420" s="6" t="s">
        <v>25</v>
      </c>
      <c r="J420" s="6" t="s">
        <v>17</v>
      </c>
      <c r="K420" s="6" t="s">
        <v>16</v>
      </c>
    </row>
    <row r="421" spans="1:11">
      <c r="A421" s="5" t="e">
        <f t="shared" si="37"/>
        <v>#NAME?</v>
      </c>
      <c r="B421" s="7" t="e">
        <f>SUMIFS(LCapitalPrêt3,LMoisPrêt3,A421)+SUMIFS(LCapitalPrêt1,LMoisPrêt1,'Prêt Récap'!A421)+SUMIFS(LCapitalPrêt2,LMoisPrêt2,'Prêt Récap'!A421)</f>
        <v>#NAME?</v>
      </c>
      <c r="C421" s="7" t="e">
        <f>SUMIFS(LIntérêtsprêt3,LMoisPrêt3,$A421)+SUMIFS(LIntérêtsPrêt1,LMoisPrêt1,'Prêt Récap'!$A421)+SUMIFS(LIntérêtsPrêt2,LMoisPrêt2,'Prêt Récap'!$A421)</f>
        <v>#NAME?</v>
      </c>
      <c r="D421" s="7" t="e">
        <f t="shared" si="33"/>
        <v>#NAME?</v>
      </c>
      <c r="E421" s="7" t="e">
        <f t="shared" si="34"/>
        <v>#NAME?</v>
      </c>
      <c r="F421" s="6" t="e">
        <f t="shared" si="35"/>
        <v>#NAME?</v>
      </c>
      <c r="G421" s="6" t="e">
        <f t="shared" si="36"/>
        <v>#NAME?</v>
      </c>
      <c r="H421" s="1" t="e">
        <f>IF(AND(MONTH(DATEVALUE([0]!MoisPrêt1&amp;"1"))=G421,[0]!AnneePrêt1=F421),[0]!MontantPrêt1,0)+IF(AND(MONTH(DATEVALUE([0]!MoisPrêt2&amp;"1"))=G421,[0]!AnneePrêt2=F421),[0]!MontantPrêt2,0)+IF(AND(MONTH(DATEVALUE(MoisPrêt3&amp;"1"))=G421,AnnéePrêt3=F421),MontantPrêt3,0)</f>
        <v>#NAME?</v>
      </c>
      <c r="I421" s="6" t="s">
        <v>25</v>
      </c>
      <c r="J421" s="6" t="s">
        <v>17</v>
      </c>
      <c r="K421" s="6" t="s">
        <v>16</v>
      </c>
    </row>
    <row r="422" spans="1:11">
      <c r="A422" s="5" t="e">
        <f t="shared" si="37"/>
        <v>#NAME?</v>
      </c>
      <c r="B422" s="7" t="e">
        <f>SUMIFS(LCapitalPrêt3,LMoisPrêt3,A422)+SUMIFS(LCapitalPrêt1,LMoisPrêt1,'Prêt Récap'!A422)+SUMIFS(LCapitalPrêt2,LMoisPrêt2,'Prêt Récap'!A422)</f>
        <v>#NAME?</v>
      </c>
      <c r="C422" s="7" t="e">
        <f>SUMIFS(LIntérêtsprêt3,LMoisPrêt3,$A422)+SUMIFS(LIntérêtsPrêt1,LMoisPrêt1,'Prêt Récap'!$A422)+SUMIFS(LIntérêtsPrêt2,LMoisPrêt2,'Prêt Récap'!$A422)</f>
        <v>#NAME?</v>
      </c>
      <c r="D422" s="7" t="e">
        <f t="shared" si="33"/>
        <v>#NAME?</v>
      </c>
      <c r="E422" s="7" t="e">
        <f t="shared" si="34"/>
        <v>#NAME?</v>
      </c>
      <c r="F422" s="6" t="e">
        <f t="shared" si="35"/>
        <v>#NAME?</v>
      </c>
      <c r="G422" s="6" t="e">
        <f t="shared" si="36"/>
        <v>#NAME?</v>
      </c>
      <c r="H422" s="1" t="e">
        <f>IF(AND(MONTH(DATEVALUE([0]!MoisPrêt1&amp;"1"))=G422,[0]!AnneePrêt1=F422),[0]!MontantPrêt1,0)+IF(AND(MONTH(DATEVALUE([0]!MoisPrêt2&amp;"1"))=G422,[0]!AnneePrêt2=F422),[0]!MontantPrêt2,0)+IF(AND(MONTH(DATEVALUE(MoisPrêt3&amp;"1"))=G422,AnnéePrêt3=F422),MontantPrêt3,0)</f>
        <v>#NAME?</v>
      </c>
      <c r="I422" s="6" t="s">
        <v>25</v>
      </c>
      <c r="J422" s="6" t="s">
        <v>17</v>
      </c>
      <c r="K422" s="6" t="s">
        <v>16</v>
      </c>
    </row>
    <row r="423" spans="1:11">
      <c r="A423" s="5" t="e">
        <f t="shared" si="37"/>
        <v>#NAME?</v>
      </c>
      <c r="B423" s="7" t="e">
        <f>SUMIFS(LCapitalPrêt3,LMoisPrêt3,A423)+SUMIFS(LCapitalPrêt1,LMoisPrêt1,'Prêt Récap'!A423)+SUMIFS(LCapitalPrêt2,LMoisPrêt2,'Prêt Récap'!A423)</f>
        <v>#NAME?</v>
      </c>
      <c r="C423" s="7" t="e">
        <f>SUMIFS(LIntérêtsprêt3,LMoisPrêt3,$A423)+SUMIFS(LIntérêtsPrêt1,LMoisPrêt1,'Prêt Récap'!$A423)+SUMIFS(LIntérêtsPrêt2,LMoisPrêt2,'Prêt Récap'!$A423)</f>
        <v>#NAME?</v>
      </c>
      <c r="D423" s="7" t="e">
        <f t="shared" si="33"/>
        <v>#NAME?</v>
      </c>
      <c r="E423" s="7" t="e">
        <f t="shared" si="34"/>
        <v>#NAME?</v>
      </c>
      <c r="F423" s="6" t="e">
        <f t="shared" si="35"/>
        <v>#NAME?</v>
      </c>
      <c r="G423" s="6" t="e">
        <f t="shared" si="36"/>
        <v>#NAME?</v>
      </c>
      <c r="H423" s="1" t="e">
        <f>IF(AND(MONTH(DATEVALUE([0]!MoisPrêt1&amp;"1"))=G423,[0]!AnneePrêt1=F423),[0]!MontantPrêt1,0)+IF(AND(MONTH(DATEVALUE([0]!MoisPrêt2&amp;"1"))=G423,[0]!AnneePrêt2=F423),[0]!MontantPrêt2,0)+IF(AND(MONTH(DATEVALUE(MoisPrêt3&amp;"1"))=G423,AnnéePrêt3=F423),MontantPrêt3,0)</f>
        <v>#NAME?</v>
      </c>
      <c r="I423" s="6" t="s">
        <v>25</v>
      </c>
      <c r="J423" s="6" t="s">
        <v>17</v>
      </c>
      <c r="K423" s="6" t="s">
        <v>16</v>
      </c>
    </row>
    <row r="424" spans="1:11">
      <c r="A424" s="5" t="e">
        <f t="shared" si="37"/>
        <v>#NAME?</v>
      </c>
      <c r="B424" s="7" t="e">
        <f>SUMIFS(LCapitalPrêt3,LMoisPrêt3,A424)+SUMIFS(LCapitalPrêt1,LMoisPrêt1,'Prêt Récap'!A424)+SUMIFS(LCapitalPrêt2,LMoisPrêt2,'Prêt Récap'!A424)</f>
        <v>#NAME?</v>
      </c>
      <c r="C424" s="7" t="e">
        <f>SUMIFS(LIntérêtsprêt3,LMoisPrêt3,$A424)+SUMIFS(LIntérêtsPrêt1,LMoisPrêt1,'Prêt Récap'!$A424)+SUMIFS(LIntérêtsPrêt2,LMoisPrêt2,'Prêt Récap'!$A424)</f>
        <v>#NAME?</v>
      </c>
      <c r="D424" s="7" t="e">
        <f t="shared" si="33"/>
        <v>#NAME?</v>
      </c>
      <c r="E424" s="7" t="e">
        <f t="shared" si="34"/>
        <v>#NAME?</v>
      </c>
      <c r="F424" s="6" t="e">
        <f t="shared" si="35"/>
        <v>#NAME?</v>
      </c>
      <c r="G424" s="6" t="e">
        <f t="shared" si="36"/>
        <v>#NAME?</v>
      </c>
      <c r="H424" s="1" t="e">
        <f>IF(AND(MONTH(DATEVALUE([0]!MoisPrêt1&amp;"1"))=G424,[0]!AnneePrêt1=F424),[0]!MontantPrêt1,0)+IF(AND(MONTH(DATEVALUE([0]!MoisPrêt2&amp;"1"))=G424,[0]!AnneePrêt2=F424),[0]!MontantPrêt2,0)+IF(AND(MONTH(DATEVALUE(MoisPrêt3&amp;"1"))=G424,AnnéePrêt3=F424),MontantPrêt3,0)</f>
        <v>#NAME?</v>
      </c>
      <c r="I424" s="6" t="s">
        <v>25</v>
      </c>
      <c r="J424" s="6" t="s">
        <v>17</v>
      </c>
      <c r="K424" s="6" t="s">
        <v>16</v>
      </c>
    </row>
    <row r="425" spans="1:11">
      <c r="A425" s="5" t="e">
        <f t="shared" si="37"/>
        <v>#NAME?</v>
      </c>
      <c r="B425" s="7" t="e">
        <f>SUMIFS(LCapitalPrêt3,LMoisPrêt3,A425)+SUMIFS(LCapitalPrêt1,LMoisPrêt1,'Prêt Récap'!A425)+SUMIFS(LCapitalPrêt2,LMoisPrêt2,'Prêt Récap'!A425)</f>
        <v>#NAME?</v>
      </c>
      <c r="C425" s="7" t="e">
        <f>SUMIFS(LIntérêtsprêt3,LMoisPrêt3,$A425)+SUMIFS(LIntérêtsPrêt1,LMoisPrêt1,'Prêt Récap'!$A425)+SUMIFS(LIntérêtsPrêt2,LMoisPrêt2,'Prêt Récap'!$A425)</f>
        <v>#NAME?</v>
      </c>
      <c r="D425" s="7" t="e">
        <f t="shared" si="33"/>
        <v>#NAME?</v>
      </c>
      <c r="E425" s="7" t="e">
        <f t="shared" si="34"/>
        <v>#NAME?</v>
      </c>
      <c r="F425" s="6" t="e">
        <f t="shared" si="35"/>
        <v>#NAME?</v>
      </c>
      <c r="G425" s="6" t="e">
        <f t="shared" si="36"/>
        <v>#NAME?</v>
      </c>
      <c r="H425" s="1" t="e">
        <f>IF(AND(MONTH(DATEVALUE([0]!MoisPrêt1&amp;"1"))=G425,[0]!AnneePrêt1=F425),[0]!MontantPrêt1,0)+IF(AND(MONTH(DATEVALUE([0]!MoisPrêt2&amp;"1"))=G425,[0]!AnneePrêt2=F425),[0]!MontantPrêt2,0)+IF(AND(MONTH(DATEVALUE(MoisPrêt3&amp;"1"))=G425,AnnéePrêt3=F425),MontantPrêt3,0)</f>
        <v>#NAME?</v>
      </c>
      <c r="I425" s="6" t="s">
        <v>25</v>
      </c>
      <c r="J425" s="6" t="s">
        <v>17</v>
      </c>
      <c r="K425" s="6" t="s">
        <v>16</v>
      </c>
    </row>
    <row r="426" spans="1:11">
      <c r="A426" s="5" t="e">
        <f t="shared" si="37"/>
        <v>#NAME?</v>
      </c>
      <c r="B426" s="7" t="e">
        <f>SUMIFS(LCapitalPrêt3,LMoisPrêt3,A426)+SUMIFS(LCapitalPrêt1,LMoisPrêt1,'Prêt Récap'!A426)+SUMIFS(LCapitalPrêt2,LMoisPrêt2,'Prêt Récap'!A426)</f>
        <v>#NAME?</v>
      </c>
      <c r="C426" s="7" t="e">
        <f>SUMIFS(LIntérêtsprêt3,LMoisPrêt3,$A426)+SUMIFS(LIntérêtsPrêt1,LMoisPrêt1,'Prêt Récap'!$A426)+SUMIFS(LIntérêtsPrêt2,LMoisPrêt2,'Prêt Récap'!$A426)</f>
        <v>#NAME?</v>
      </c>
      <c r="D426" s="7" t="e">
        <f t="shared" si="33"/>
        <v>#NAME?</v>
      </c>
      <c r="E426" s="7" t="e">
        <f t="shared" si="34"/>
        <v>#NAME?</v>
      </c>
      <c r="F426" s="6" t="e">
        <f t="shared" si="35"/>
        <v>#NAME?</v>
      </c>
      <c r="G426" s="6" t="e">
        <f t="shared" si="36"/>
        <v>#NAME?</v>
      </c>
      <c r="H426" s="1" t="e">
        <f>IF(AND(MONTH(DATEVALUE([0]!MoisPrêt1&amp;"1"))=G426,[0]!AnneePrêt1=F426),[0]!MontantPrêt1,0)+IF(AND(MONTH(DATEVALUE([0]!MoisPrêt2&amp;"1"))=G426,[0]!AnneePrêt2=F426),[0]!MontantPrêt2,0)+IF(AND(MONTH(DATEVALUE(MoisPrêt3&amp;"1"))=G426,AnnéePrêt3=F426),MontantPrêt3,0)</f>
        <v>#NAME?</v>
      </c>
      <c r="I426" s="6" t="s">
        <v>25</v>
      </c>
      <c r="J426" s="6" t="s">
        <v>17</v>
      </c>
      <c r="K426" s="6" t="s">
        <v>16</v>
      </c>
    </row>
    <row r="427" spans="1:11">
      <c r="A427" s="5" t="e">
        <f t="shared" si="37"/>
        <v>#NAME?</v>
      </c>
      <c r="B427" s="7" t="e">
        <f>SUMIFS(LCapitalPrêt3,LMoisPrêt3,A427)+SUMIFS(LCapitalPrêt1,LMoisPrêt1,'Prêt Récap'!A427)+SUMIFS(LCapitalPrêt2,LMoisPrêt2,'Prêt Récap'!A427)</f>
        <v>#NAME?</v>
      </c>
      <c r="C427" s="7" t="e">
        <f>SUMIFS(LIntérêtsprêt3,LMoisPrêt3,$A427)+SUMIFS(LIntérêtsPrêt1,LMoisPrêt1,'Prêt Récap'!$A427)+SUMIFS(LIntérêtsPrêt2,LMoisPrêt2,'Prêt Récap'!$A427)</f>
        <v>#NAME?</v>
      </c>
      <c r="D427" s="7" t="e">
        <f t="shared" si="33"/>
        <v>#NAME?</v>
      </c>
      <c r="E427" s="7" t="e">
        <f t="shared" si="34"/>
        <v>#NAME?</v>
      </c>
      <c r="F427" s="6" t="e">
        <f t="shared" si="35"/>
        <v>#NAME?</v>
      </c>
      <c r="G427" s="6" t="e">
        <f t="shared" si="36"/>
        <v>#NAME?</v>
      </c>
      <c r="H427" s="1" t="e">
        <f>IF(AND(MONTH(DATEVALUE([0]!MoisPrêt1&amp;"1"))=G427,[0]!AnneePrêt1=F427),[0]!MontantPrêt1,0)+IF(AND(MONTH(DATEVALUE([0]!MoisPrêt2&amp;"1"))=G427,[0]!AnneePrêt2=F427),[0]!MontantPrêt2,0)+IF(AND(MONTH(DATEVALUE(MoisPrêt3&amp;"1"))=G427,AnnéePrêt3=F427),MontantPrêt3,0)</f>
        <v>#NAME?</v>
      </c>
      <c r="I427" s="6" t="s">
        <v>25</v>
      </c>
      <c r="J427" s="6" t="s">
        <v>17</v>
      </c>
      <c r="K427" s="6" t="s">
        <v>16</v>
      </c>
    </row>
    <row r="428" spans="1:11">
      <c r="A428" s="5" t="e">
        <f t="shared" si="37"/>
        <v>#NAME?</v>
      </c>
      <c r="B428" s="7" t="e">
        <f>SUMIFS(LCapitalPrêt3,LMoisPrêt3,A428)+SUMIFS(LCapitalPrêt1,LMoisPrêt1,'Prêt Récap'!A428)+SUMIFS(LCapitalPrêt2,LMoisPrêt2,'Prêt Récap'!A428)</f>
        <v>#NAME?</v>
      </c>
      <c r="C428" s="7" t="e">
        <f>SUMIFS(LIntérêtsprêt3,LMoisPrêt3,$A428)+SUMIFS(LIntérêtsPrêt1,LMoisPrêt1,'Prêt Récap'!$A428)+SUMIFS(LIntérêtsPrêt2,LMoisPrêt2,'Prêt Récap'!$A428)</f>
        <v>#NAME?</v>
      </c>
      <c r="D428" s="7" t="e">
        <f t="shared" si="33"/>
        <v>#NAME?</v>
      </c>
      <c r="E428" s="7" t="e">
        <f t="shared" si="34"/>
        <v>#NAME?</v>
      </c>
      <c r="F428" s="6" t="e">
        <f t="shared" si="35"/>
        <v>#NAME?</v>
      </c>
      <c r="G428" s="6" t="e">
        <f t="shared" si="36"/>
        <v>#NAME?</v>
      </c>
      <c r="H428" s="1" t="e">
        <f>IF(AND(MONTH(DATEVALUE([0]!MoisPrêt1&amp;"1"))=G428,[0]!AnneePrêt1=F428),[0]!MontantPrêt1,0)+IF(AND(MONTH(DATEVALUE([0]!MoisPrêt2&amp;"1"))=G428,[0]!AnneePrêt2=F428),[0]!MontantPrêt2,0)+IF(AND(MONTH(DATEVALUE(MoisPrêt3&amp;"1"))=G428,AnnéePrêt3=F428),MontantPrêt3,0)</f>
        <v>#NAME?</v>
      </c>
      <c r="I428" s="6" t="s">
        <v>25</v>
      </c>
      <c r="J428" s="6" t="s">
        <v>17</v>
      </c>
      <c r="K428" s="6" t="s">
        <v>16</v>
      </c>
    </row>
    <row r="429" spans="1:11">
      <c r="A429" s="5" t="e">
        <f t="shared" si="37"/>
        <v>#NAME?</v>
      </c>
      <c r="B429" s="7" t="e">
        <f>SUMIFS(LCapitalPrêt3,LMoisPrêt3,A429)+SUMIFS(LCapitalPrêt1,LMoisPrêt1,'Prêt Récap'!A429)+SUMIFS(LCapitalPrêt2,LMoisPrêt2,'Prêt Récap'!A429)</f>
        <v>#NAME?</v>
      </c>
      <c r="C429" s="7" t="e">
        <f>SUMIFS(LIntérêtsprêt3,LMoisPrêt3,$A429)+SUMIFS(LIntérêtsPrêt1,LMoisPrêt1,'Prêt Récap'!$A429)+SUMIFS(LIntérêtsPrêt2,LMoisPrêt2,'Prêt Récap'!$A429)</f>
        <v>#NAME?</v>
      </c>
      <c r="D429" s="7" t="e">
        <f t="shared" si="33"/>
        <v>#NAME?</v>
      </c>
      <c r="E429" s="7" t="e">
        <f t="shared" si="34"/>
        <v>#NAME?</v>
      </c>
      <c r="F429" s="6" t="e">
        <f t="shared" si="35"/>
        <v>#NAME?</v>
      </c>
      <c r="G429" s="6" t="e">
        <f t="shared" si="36"/>
        <v>#NAME?</v>
      </c>
      <c r="H429" s="1" t="e">
        <f>IF(AND(MONTH(DATEVALUE([0]!MoisPrêt1&amp;"1"))=G429,[0]!AnneePrêt1=F429),[0]!MontantPrêt1,0)+IF(AND(MONTH(DATEVALUE([0]!MoisPrêt2&amp;"1"))=G429,[0]!AnneePrêt2=F429),[0]!MontantPrêt2,0)+IF(AND(MONTH(DATEVALUE(MoisPrêt3&amp;"1"))=G429,AnnéePrêt3=F429),MontantPrêt3,0)</f>
        <v>#NAME?</v>
      </c>
      <c r="I429" s="6" t="s">
        <v>25</v>
      </c>
      <c r="J429" s="6" t="s">
        <v>17</v>
      </c>
      <c r="K429" s="6" t="s">
        <v>16</v>
      </c>
    </row>
    <row r="430" spans="1:11">
      <c r="A430" s="5" t="e">
        <f t="shared" si="37"/>
        <v>#NAME?</v>
      </c>
      <c r="B430" s="7" t="e">
        <f>SUMIFS(LCapitalPrêt3,LMoisPrêt3,A430)+SUMIFS(LCapitalPrêt1,LMoisPrêt1,'Prêt Récap'!A430)+SUMIFS(LCapitalPrêt2,LMoisPrêt2,'Prêt Récap'!A430)</f>
        <v>#NAME?</v>
      </c>
      <c r="C430" s="7" t="e">
        <f>SUMIFS(LIntérêtsprêt3,LMoisPrêt3,$A430)+SUMIFS(LIntérêtsPrêt1,LMoisPrêt1,'Prêt Récap'!$A430)+SUMIFS(LIntérêtsPrêt2,LMoisPrêt2,'Prêt Récap'!$A430)</f>
        <v>#NAME?</v>
      </c>
      <c r="D430" s="7" t="e">
        <f t="shared" si="33"/>
        <v>#NAME?</v>
      </c>
      <c r="E430" s="7" t="e">
        <f t="shared" si="34"/>
        <v>#NAME?</v>
      </c>
      <c r="F430" s="6" t="e">
        <f t="shared" si="35"/>
        <v>#NAME?</v>
      </c>
      <c r="G430" s="6" t="e">
        <f t="shared" si="36"/>
        <v>#NAME?</v>
      </c>
      <c r="H430" s="1" t="e">
        <f>IF(AND(MONTH(DATEVALUE([0]!MoisPrêt1&amp;"1"))=G430,[0]!AnneePrêt1=F430),[0]!MontantPrêt1,0)+IF(AND(MONTH(DATEVALUE([0]!MoisPrêt2&amp;"1"))=G430,[0]!AnneePrêt2=F430),[0]!MontantPrêt2,0)+IF(AND(MONTH(DATEVALUE(MoisPrêt3&amp;"1"))=G430,AnnéePrêt3=F430),MontantPrêt3,0)</f>
        <v>#NAME?</v>
      </c>
      <c r="I430" s="6" t="s">
        <v>25</v>
      </c>
      <c r="J430" s="6" t="s">
        <v>17</v>
      </c>
      <c r="K430" s="6" t="s">
        <v>16</v>
      </c>
    </row>
    <row r="431" spans="1:11">
      <c r="A431" s="5" t="e">
        <f t="shared" si="37"/>
        <v>#NAME?</v>
      </c>
      <c r="B431" s="7" t="e">
        <f>SUMIFS(LCapitalPrêt3,LMoisPrêt3,A431)+SUMIFS(LCapitalPrêt1,LMoisPrêt1,'Prêt Récap'!A431)+SUMIFS(LCapitalPrêt2,LMoisPrêt2,'Prêt Récap'!A431)</f>
        <v>#NAME?</v>
      </c>
      <c r="C431" s="7" t="e">
        <f>SUMIFS(LIntérêtsprêt3,LMoisPrêt3,$A431)+SUMIFS(LIntérêtsPrêt1,LMoisPrêt1,'Prêt Récap'!$A431)+SUMIFS(LIntérêtsPrêt2,LMoisPrêt2,'Prêt Récap'!$A431)</f>
        <v>#NAME?</v>
      </c>
      <c r="D431" s="7" t="e">
        <f t="shared" si="33"/>
        <v>#NAME?</v>
      </c>
      <c r="E431" s="7" t="e">
        <f t="shared" si="34"/>
        <v>#NAME?</v>
      </c>
      <c r="F431" s="6" t="e">
        <f t="shared" si="35"/>
        <v>#NAME?</v>
      </c>
      <c r="G431" s="6" t="e">
        <f t="shared" si="36"/>
        <v>#NAME?</v>
      </c>
      <c r="H431" s="1" t="e">
        <f>IF(AND(MONTH(DATEVALUE([0]!MoisPrêt1&amp;"1"))=G431,[0]!AnneePrêt1=F431),[0]!MontantPrêt1,0)+IF(AND(MONTH(DATEVALUE([0]!MoisPrêt2&amp;"1"))=G431,[0]!AnneePrêt2=F431),[0]!MontantPrêt2,0)+IF(AND(MONTH(DATEVALUE(MoisPrêt3&amp;"1"))=G431,AnnéePrêt3=F431),MontantPrêt3,0)</f>
        <v>#NAME?</v>
      </c>
      <c r="I431" s="6" t="s">
        <v>25</v>
      </c>
      <c r="J431" s="6" t="s">
        <v>17</v>
      </c>
      <c r="K431" s="6" t="s">
        <v>16</v>
      </c>
    </row>
    <row r="432" spans="1:11">
      <c r="A432" s="5" t="e">
        <f t="shared" si="37"/>
        <v>#NAME?</v>
      </c>
      <c r="B432" s="7" t="e">
        <f>SUMIFS(LCapitalPrêt3,LMoisPrêt3,A432)+SUMIFS(LCapitalPrêt1,LMoisPrêt1,'Prêt Récap'!A432)+SUMIFS(LCapitalPrêt2,LMoisPrêt2,'Prêt Récap'!A432)</f>
        <v>#NAME?</v>
      </c>
      <c r="C432" s="7" t="e">
        <f>SUMIFS(LIntérêtsprêt3,LMoisPrêt3,$A432)+SUMIFS(LIntérêtsPrêt1,LMoisPrêt1,'Prêt Récap'!$A432)+SUMIFS(LIntérêtsPrêt2,LMoisPrêt2,'Prêt Récap'!$A432)</f>
        <v>#NAME?</v>
      </c>
      <c r="D432" s="7" t="e">
        <f t="shared" si="33"/>
        <v>#NAME?</v>
      </c>
      <c r="E432" s="7" t="e">
        <f t="shared" si="34"/>
        <v>#NAME?</v>
      </c>
      <c r="F432" s="6" t="e">
        <f t="shared" si="35"/>
        <v>#NAME?</v>
      </c>
      <c r="G432" s="6" t="e">
        <f t="shared" si="36"/>
        <v>#NAME?</v>
      </c>
      <c r="H432" s="1" t="e">
        <f>IF(AND(MONTH(DATEVALUE([0]!MoisPrêt1&amp;"1"))=G432,[0]!AnneePrêt1=F432),[0]!MontantPrêt1,0)+IF(AND(MONTH(DATEVALUE([0]!MoisPrêt2&amp;"1"))=G432,[0]!AnneePrêt2=F432),[0]!MontantPrêt2,0)+IF(AND(MONTH(DATEVALUE(MoisPrêt3&amp;"1"))=G432,AnnéePrêt3=F432),MontantPrêt3,0)</f>
        <v>#NAME?</v>
      </c>
      <c r="I432" s="6" t="s">
        <v>25</v>
      </c>
      <c r="J432" s="6" t="s">
        <v>17</v>
      </c>
      <c r="K432" s="6" t="s">
        <v>16</v>
      </c>
    </row>
    <row r="433" spans="1:11">
      <c r="A433" s="5" t="e">
        <f t="shared" si="37"/>
        <v>#NAME?</v>
      </c>
      <c r="B433" s="7" t="e">
        <f>SUMIFS(LCapitalPrêt3,LMoisPrêt3,A433)+SUMIFS(LCapitalPrêt1,LMoisPrêt1,'Prêt Récap'!A433)+SUMIFS(LCapitalPrêt2,LMoisPrêt2,'Prêt Récap'!A433)</f>
        <v>#NAME?</v>
      </c>
      <c r="C433" s="7" t="e">
        <f>SUMIFS(LIntérêtsprêt3,LMoisPrêt3,$A433)+SUMIFS(LIntérêtsPrêt1,LMoisPrêt1,'Prêt Récap'!$A433)+SUMIFS(LIntérêtsPrêt2,LMoisPrêt2,'Prêt Récap'!$A433)</f>
        <v>#NAME?</v>
      </c>
      <c r="D433" s="7" t="e">
        <f t="shared" si="33"/>
        <v>#NAME?</v>
      </c>
      <c r="E433" s="7" t="e">
        <f t="shared" si="34"/>
        <v>#NAME?</v>
      </c>
      <c r="F433" s="6" t="e">
        <f t="shared" si="35"/>
        <v>#NAME?</v>
      </c>
      <c r="G433" s="6" t="e">
        <f t="shared" si="36"/>
        <v>#NAME?</v>
      </c>
      <c r="H433" s="1" t="e">
        <f>IF(AND(MONTH(DATEVALUE([0]!MoisPrêt1&amp;"1"))=G433,[0]!AnneePrêt1=F433),[0]!MontantPrêt1,0)+IF(AND(MONTH(DATEVALUE([0]!MoisPrêt2&amp;"1"))=G433,[0]!AnneePrêt2=F433),[0]!MontantPrêt2,0)+IF(AND(MONTH(DATEVALUE(MoisPrêt3&amp;"1"))=G433,AnnéePrêt3=F433),MontantPrêt3,0)</f>
        <v>#NAME?</v>
      </c>
      <c r="I433" s="6" t="s">
        <v>25</v>
      </c>
      <c r="J433" s="6" t="s">
        <v>17</v>
      </c>
      <c r="K433" s="6" t="s">
        <v>16</v>
      </c>
    </row>
    <row r="434" spans="1:11">
      <c r="A434" s="5" t="e">
        <f t="shared" si="37"/>
        <v>#NAME?</v>
      </c>
      <c r="B434" s="7" t="e">
        <f>SUMIFS(LCapitalPrêt3,LMoisPrêt3,A434)+SUMIFS(LCapitalPrêt1,LMoisPrêt1,'Prêt Récap'!A434)+SUMIFS(LCapitalPrêt2,LMoisPrêt2,'Prêt Récap'!A434)</f>
        <v>#NAME?</v>
      </c>
      <c r="C434" s="7" t="e">
        <f>SUMIFS(LIntérêtsprêt3,LMoisPrêt3,$A434)+SUMIFS(LIntérêtsPrêt1,LMoisPrêt1,'Prêt Récap'!$A434)+SUMIFS(LIntérêtsPrêt2,LMoisPrêt2,'Prêt Récap'!$A434)</f>
        <v>#NAME?</v>
      </c>
      <c r="D434" s="7" t="e">
        <f t="shared" si="33"/>
        <v>#NAME?</v>
      </c>
      <c r="E434" s="7" t="e">
        <f t="shared" si="34"/>
        <v>#NAME?</v>
      </c>
      <c r="F434" s="6" t="e">
        <f t="shared" si="35"/>
        <v>#NAME?</v>
      </c>
      <c r="G434" s="6" t="e">
        <f t="shared" si="36"/>
        <v>#NAME?</v>
      </c>
      <c r="H434" s="1" t="e">
        <f>IF(AND(MONTH(DATEVALUE([0]!MoisPrêt1&amp;"1"))=G434,[0]!AnneePrêt1=F434),[0]!MontantPrêt1,0)+IF(AND(MONTH(DATEVALUE([0]!MoisPrêt2&amp;"1"))=G434,[0]!AnneePrêt2=F434),[0]!MontantPrêt2,0)+IF(AND(MONTH(DATEVALUE(MoisPrêt3&amp;"1"))=G434,AnnéePrêt3=F434),MontantPrêt3,0)</f>
        <v>#NAME?</v>
      </c>
      <c r="I434" s="6" t="s">
        <v>25</v>
      </c>
      <c r="J434" s="6" t="s">
        <v>17</v>
      </c>
      <c r="K434" s="6" t="s">
        <v>16</v>
      </c>
    </row>
    <row r="435" spans="1:11">
      <c r="A435" s="5" t="e">
        <f t="shared" si="37"/>
        <v>#NAME?</v>
      </c>
      <c r="B435" s="7" t="e">
        <f>SUMIFS(LCapitalPrêt3,LMoisPrêt3,A435)+SUMIFS(LCapitalPrêt1,LMoisPrêt1,'Prêt Récap'!A435)+SUMIFS(LCapitalPrêt2,LMoisPrêt2,'Prêt Récap'!A435)</f>
        <v>#NAME?</v>
      </c>
      <c r="C435" s="7" t="e">
        <f>SUMIFS(LIntérêtsprêt3,LMoisPrêt3,$A435)+SUMIFS(LIntérêtsPrêt1,LMoisPrêt1,'Prêt Récap'!$A435)+SUMIFS(LIntérêtsPrêt2,LMoisPrêt2,'Prêt Récap'!$A435)</f>
        <v>#NAME?</v>
      </c>
      <c r="D435" s="7" t="e">
        <f t="shared" si="33"/>
        <v>#NAME?</v>
      </c>
      <c r="E435" s="7" t="e">
        <f t="shared" si="34"/>
        <v>#NAME?</v>
      </c>
      <c r="F435" s="6" t="e">
        <f t="shared" si="35"/>
        <v>#NAME?</v>
      </c>
      <c r="G435" s="6" t="e">
        <f t="shared" si="36"/>
        <v>#NAME?</v>
      </c>
      <c r="H435" s="1" t="e">
        <f>IF(AND(MONTH(DATEVALUE([0]!MoisPrêt1&amp;"1"))=G435,[0]!AnneePrêt1=F435),[0]!MontantPrêt1,0)+IF(AND(MONTH(DATEVALUE([0]!MoisPrêt2&amp;"1"))=G435,[0]!AnneePrêt2=F435),[0]!MontantPrêt2,0)+IF(AND(MONTH(DATEVALUE(MoisPrêt3&amp;"1"))=G435,AnnéePrêt3=F435),MontantPrêt3,0)</f>
        <v>#NAME?</v>
      </c>
      <c r="I435" s="6" t="s">
        <v>25</v>
      </c>
      <c r="J435" s="6" t="s">
        <v>17</v>
      </c>
      <c r="K435" s="6" t="s">
        <v>16</v>
      </c>
    </row>
    <row r="436" spans="1:11">
      <c r="A436" s="5" t="e">
        <f t="shared" si="37"/>
        <v>#NAME?</v>
      </c>
      <c r="B436" s="7" t="e">
        <f>SUMIFS(LCapitalPrêt3,LMoisPrêt3,A436)+SUMIFS(LCapitalPrêt1,LMoisPrêt1,'Prêt Récap'!A436)+SUMIFS(LCapitalPrêt2,LMoisPrêt2,'Prêt Récap'!A436)</f>
        <v>#NAME?</v>
      </c>
      <c r="C436" s="7" t="e">
        <f>SUMIFS(LIntérêtsprêt3,LMoisPrêt3,$A436)+SUMIFS(LIntérêtsPrêt1,LMoisPrêt1,'Prêt Récap'!$A436)+SUMIFS(LIntérêtsPrêt2,LMoisPrêt2,'Prêt Récap'!$A436)</f>
        <v>#NAME?</v>
      </c>
      <c r="D436" s="7" t="e">
        <f t="shared" si="33"/>
        <v>#NAME?</v>
      </c>
      <c r="E436" s="7" t="e">
        <f t="shared" si="34"/>
        <v>#NAME?</v>
      </c>
      <c r="F436" s="6" t="e">
        <f t="shared" si="35"/>
        <v>#NAME?</v>
      </c>
      <c r="G436" s="6" t="e">
        <f t="shared" si="36"/>
        <v>#NAME?</v>
      </c>
      <c r="H436" s="1" t="e">
        <f>IF(AND(MONTH(DATEVALUE([0]!MoisPrêt1&amp;"1"))=G436,[0]!AnneePrêt1=F436),[0]!MontantPrêt1,0)+IF(AND(MONTH(DATEVALUE([0]!MoisPrêt2&amp;"1"))=G436,[0]!AnneePrêt2=F436),[0]!MontantPrêt2,0)+IF(AND(MONTH(DATEVALUE(MoisPrêt3&amp;"1"))=G436,AnnéePrêt3=F436),MontantPrêt3,0)</f>
        <v>#NAME?</v>
      </c>
      <c r="I436" s="6" t="s">
        <v>25</v>
      </c>
      <c r="J436" s="6" t="s">
        <v>17</v>
      </c>
      <c r="K436" s="6" t="s">
        <v>16</v>
      </c>
    </row>
    <row r="437" spans="1:11">
      <c r="A437" s="5" t="e">
        <f t="shared" si="37"/>
        <v>#NAME?</v>
      </c>
      <c r="B437" s="7" t="e">
        <f>SUMIFS(LCapitalPrêt3,LMoisPrêt3,A437)+SUMIFS(LCapitalPrêt1,LMoisPrêt1,'Prêt Récap'!A437)+SUMIFS(LCapitalPrêt2,LMoisPrêt2,'Prêt Récap'!A437)</f>
        <v>#NAME?</v>
      </c>
      <c r="C437" s="7" t="e">
        <f>SUMIFS(LIntérêtsprêt3,LMoisPrêt3,$A437)+SUMIFS(LIntérêtsPrêt1,LMoisPrêt1,'Prêt Récap'!$A437)+SUMIFS(LIntérêtsPrêt2,LMoisPrêt2,'Prêt Récap'!$A437)</f>
        <v>#NAME?</v>
      </c>
      <c r="D437" s="7" t="e">
        <f t="shared" si="33"/>
        <v>#NAME?</v>
      </c>
      <c r="E437" s="7" t="e">
        <f t="shared" si="34"/>
        <v>#NAME?</v>
      </c>
      <c r="F437" s="6" t="e">
        <f t="shared" si="35"/>
        <v>#NAME?</v>
      </c>
      <c r="G437" s="6" t="e">
        <f t="shared" si="36"/>
        <v>#NAME?</v>
      </c>
      <c r="H437" s="1" t="e">
        <f>IF(AND(MONTH(DATEVALUE([0]!MoisPrêt1&amp;"1"))=G437,[0]!AnneePrêt1=F437),[0]!MontantPrêt1,0)+IF(AND(MONTH(DATEVALUE([0]!MoisPrêt2&amp;"1"))=G437,[0]!AnneePrêt2=F437),[0]!MontantPrêt2,0)+IF(AND(MONTH(DATEVALUE(MoisPrêt3&amp;"1"))=G437,AnnéePrêt3=F437),MontantPrêt3,0)</f>
        <v>#NAME?</v>
      </c>
      <c r="I437" s="6" t="s">
        <v>25</v>
      </c>
      <c r="J437" s="6" t="s">
        <v>17</v>
      </c>
      <c r="K437" s="6" t="s">
        <v>16</v>
      </c>
    </row>
    <row r="438" spans="1:11">
      <c r="A438" s="5" t="e">
        <f t="shared" si="37"/>
        <v>#NAME?</v>
      </c>
      <c r="B438" s="7" t="e">
        <f>SUMIFS(LCapitalPrêt3,LMoisPrêt3,A438)+SUMIFS(LCapitalPrêt1,LMoisPrêt1,'Prêt Récap'!A438)+SUMIFS(LCapitalPrêt2,LMoisPrêt2,'Prêt Récap'!A438)</f>
        <v>#NAME?</v>
      </c>
      <c r="C438" s="7" t="e">
        <f>SUMIFS(LIntérêtsprêt3,LMoisPrêt3,$A438)+SUMIFS(LIntérêtsPrêt1,LMoisPrêt1,'Prêt Récap'!$A438)+SUMIFS(LIntérêtsPrêt2,LMoisPrêt2,'Prêt Récap'!$A438)</f>
        <v>#NAME?</v>
      </c>
      <c r="D438" s="7" t="e">
        <f t="shared" si="33"/>
        <v>#NAME?</v>
      </c>
      <c r="E438" s="7" t="e">
        <f t="shared" si="34"/>
        <v>#NAME?</v>
      </c>
      <c r="F438" s="6" t="e">
        <f t="shared" si="35"/>
        <v>#NAME?</v>
      </c>
      <c r="G438" s="6" t="e">
        <f t="shared" si="36"/>
        <v>#NAME?</v>
      </c>
      <c r="H438" s="1" t="e">
        <f>IF(AND(MONTH(DATEVALUE([0]!MoisPrêt1&amp;"1"))=G438,[0]!AnneePrêt1=F438),[0]!MontantPrêt1,0)+IF(AND(MONTH(DATEVALUE([0]!MoisPrêt2&amp;"1"))=G438,[0]!AnneePrêt2=F438),[0]!MontantPrêt2,0)+IF(AND(MONTH(DATEVALUE(MoisPrêt3&amp;"1"))=G438,AnnéePrêt3=F438),MontantPrêt3,0)</f>
        <v>#NAME?</v>
      </c>
      <c r="I438" s="6" t="s">
        <v>25</v>
      </c>
      <c r="J438" s="6" t="s">
        <v>17</v>
      </c>
      <c r="K438" s="6" t="s">
        <v>16</v>
      </c>
    </row>
    <row r="439" spans="1:11">
      <c r="A439" s="5" t="e">
        <f t="shared" si="37"/>
        <v>#NAME?</v>
      </c>
      <c r="B439" s="7" t="e">
        <f>SUMIFS(LCapitalPrêt3,LMoisPrêt3,A439)+SUMIFS(LCapitalPrêt1,LMoisPrêt1,'Prêt Récap'!A439)+SUMIFS(LCapitalPrêt2,LMoisPrêt2,'Prêt Récap'!A439)</f>
        <v>#NAME?</v>
      </c>
      <c r="C439" s="7" t="e">
        <f>SUMIFS(LIntérêtsprêt3,LMoisPrêt3,$A439)+SUMIFS(LIntérêtsPrêt1,LMoisPrêt1,'Prêt Récap'!$A439)+SUMIFS(LIntérêtsPrêt2,LMoisPrêt2,'Prêt Récap'!$A439)</f>
        <v>#NAME?</v>
      </c>
      <c r="D439" s="7" t="e">
        <f t="shared" si="33"/>
        <v>#NAME?</v>
      </c>
      <c r="E439" s="7" t="e">
        <f t="shared" si="34"/>
        <v>#NAME?</v>
      </c>
      <c r="F439" s="6" t="e">
        <f t="shared" si="35"/>
        <v>#NAME?</v>
      </c>
      <c r="G439" s="6" t="e">
        <f t="shared" si="36"/>
        <v>#NAME?</v>
      </c>
      <c r="H439" s="1" t="e">
        <f>IF(AND(MONTH(DATEVALUE([0]!MoisPrêt1&amp;"1"))=G439,[0]!AnneePrêt1=F439),[0]!MontantPrêt1,0)+IF(AND(MONTH(DATEVALUE([0]!MoisPrêt2&amp;"1"))=G439,[0]!AnneePrêt2=F439),[0]!MontantPrêt2,0)+IF(AND(MONTH(DATEVALUE(MoisPrêt3&amp;"1"))=G439,AnnéePrêt3=F439),MontantPrêt3,0)</f>
        <v>#NAME?</v>
      </c>
      <c r="I439" s="6" t="s">
        <v>25</v>
      </c>
      <c r="J439" s="6" t="s">
        <v>17</v>
      </c>
      <c r="K439" s="6" t="s">
        <v>16</v>
      </c>
    </row>
    <row r="440" spans="1:11">
      <c r="A440" s="5" t="e">
        <f t="shared" si="37"/>
        <v>#NAME?</v>
      </c>
      <c r="B440" s="7" t="e">
        <f>SUMIFS(LCapitalPrêt3,LMoisPrêt3,A440)+SUMIFS(LCapitalPrêt1,LMoisPrêt1,'Prêt Récap'!A440)+SUMIFS(LCapitalPrêt2,LMoisPrêt2,'Prêt Récap'!A440)</f>
        <v>#NAME?</v>
      </c>
      <c r="C440" s="7" t="e">
        <f>SUMIFS(LIntérêtsprêt3,LMoisPrêt3,$A440)+SUMIFS(LIntérêtsPrêt1,LMoisPrêt1,'Prêt Récap'!$A440)+SUMIFS(LIntérêtsPrêt2,LMoisPrêt2,'Prêt Récap'!$A440)</f>
        <v>#NAME?</v>
      </c>
      <c r="D440" s="7" t="e">
        <f t="shared" si="33"/>
        <v>#NAME?</v>
      </c>
      <c r="E440" s="7" t="e">
        <f t="shared" si="34"/>
        <v>#NAME?</v>
      </c>
      <c r="F440" s="6" t="e">
        <f t="shared" si="35"/>
        <v>#NAME?</v>
      </c>
      <c r="G440" s="6" t="e">
        <f t="shared" si="36"/>
        <v>#NAME?</v>
      </c>
      <c r="H440" s="1" t="e">
        <f>IF(AND(MONTH(DATEVALUE([0]!MoisPrêt1&amp;"1"))=G440,[0]!AnneePrêt1=F440),[0]!MontantPrêt1,0)+IF(AND(MONTH(DATEVALUE([0]!MoisPrêt2&amp;"1"))=G440,[0]!AnneePrêt2=F440),[0]!MontantPrêt2,0)+IF(AND(MONTH(DATEVALUE(MoisPrêt3&amp;"1"))=G440,AnnéePrêt3=F440),MontantPrêt3,0)</f>
        <v>#NAME?</v>
      </c>
      <c r="I440" s="6" t="s">
        <v>25</v>
      </c>
      <c r="J440" s="6" t="s">
        <v>17</v>
      </c>
      <c r="K440" s="6" t="s">
        <v>16</v>
      </c>
    </row>
    <row r="441" spans="1:11">
      <c r="A441" s="5" t="e">
        <f t="shared" si="37"/>
        <v>#NAME?</v>
      </c>
      <c r="B441" s="7" t="e">
        <f>SUMIFS(LCapitalPrêt3,LMoisPrêt3,A441)+SUMIFS(LCapitalPrêt1,LMoisPrêt1,'Prêt Récap'!A441)+SUMIFS(LCapitalPrêt2,LMoisPrêt2,'Prêt Récap'!A441)</f>
        <v>#NAME?</v>
      </c>
      <c r="C441" s="7" t="e">
        <f>SUMIFS(LIntérêtsprêt3,LMoisPrêt3,$A441)+SUMIFS(LIntérêtsPrêt1,LMoisPrêt1,'Prêt Récap'!$A441)+SUMIFS(LIntérêtsPrêt2,LMoisPrêt2,'Prêt Récap'!$A441)</f>
        <v>#NAME?</v>
      </c>
      <c r="D441" s="7" t="e">
        <f t="shared" si="33"/>
        <v>#NAME?</v>
      </c>
      <c r="E441" s="7" t="e">
        <f t="shared" si="34"/>
        <v>#NAME?</v>
      </c>
      <c r="F441" s="6" t="e">
        <f t="shared" si="35"/>
        <v>#NAME?</v>
      </c>
      <c r="G441" s="6" t="e">
        <f t="shared" si="36"/>
        <v>#NAME?</v>
      </c>
      <c r="H441" s="1" t="e">
        <f>IF(AND(MONTH(DATEVALUE([0]!MoisPrêt1&amp;"1"))=G441,[0]!AnneePrêt1=F441),[0]!MontantPrêt1,0)+IF(AND(MONTH(DATEVALUE([0]!MoisPrêt2&amp;"1"))=G441,[0]!AnneePrêt2=F441),[0]!MontantPrêt2,0)+IF(AND(MONTH(DATEVALUE(MoisPrêt3&amp;"1"))=G441,AnnéePrêt3=F441),MontantPrêt3,0)</f>
        <v>#NAME?</v>
      </c>
      <c r="I441" s="6" t="s">
        <v>25</v>
      </c>
      <c r="J441" s="6" t="s">
        <v>17</v>
      </c>
      <c r="K441" s="6" t="s">
        <v>16</v>
      </c>
    </row>
    <row r="442" spans="1:11">
      <c r="A442" s="5" t="e">
        <f t="shared" si="37"/>
        <v>#NAME?</v>
      </c>
      <c r="B442" s="7" t="e">
        <f>SUMIFS(LCapitalPrêt3,LMoisPrêt3,A442)+SUMIFS(LCapitalPrêt1,LMoisPrêt1,'Prêt Récap'!A442)+SUMIFS(LCapitalPrêt2,LMoisPrêt2,'Prêt Récap'!A442)</f>
        <v>#NAME?</v>
      </c>
      <c r="C442" s="7" t="e">
        <f>SUMIFS(LIntérêtsprêt3,LMoisPrêt3,$A442)+SUMIFS(LIntérêtsPrêt1,LMoisPrêt1,'Prêt Récap'!$A442)+SUMIFS(LIntérêtsPrêt2,LMoisPrêt2,'Prêt Récap'!$A442)</f>
        <v>#NAME?</v>
      </c>
      <c r="D442" s="7" t="e">
        <f t="shared" si="33"/>
        <v>#NAME?</v>
      </c>
      <c r="E442" s="7" t="e">
        <f t="shared" si="34"/>
        <v>#NAME?</v>
      </c>
      <c r="F442" s="6" t="e">
        <f t="shared" si="35"/>
        <v>#NAME?</v>
      </c>
      <c r="G442" s="6" t="e">
        <f t="shared" si="36"/>
        <v>#NAME?</v>
      </c>
      <c r="H442" s="1" t="e">
        <f>IF(AND(MONTH(DATEVALUE([0]!MoisPrêt1&amp;"1"))=G442,[0]!AnneePrêt1=F442),[0]!MontantPrêt1,0)+IF(AND(MONTH(DATEVALUE([0]!MoisPrêt2&amp;"1"))=G442,[0]!AnneePrêt2=F442),[0]!MontantPrêt2,0)+IF(AND(MONTH(DATEVALUE(MoisPrêt3&amp;"1"))=G442,AnnéePrêt3=F442),MontantPrêt3,0)</f>
        <v>#NAME?</v>
      </c>
      <c r="I442" s="6" t="s">
        <v>25</v>
      </c>
      <c r="J442" s="6" t="s">
        <v>17</v>
      </c>
      <c r="K442" s="6" t="s">
        <v>16</v>
      </c>
    </row>
    <row r="443" spans="1:11">
      <c r="A443" s="5" t="e">
        <f t="shared" si="37"/>
        <v>#NAME?</v>
      </c>
      <c r="B443" s="7" t="e">
        <f>SUMIFS(LCapitalPrêt3,LMoisPrêt3,A443)+SUMIFS(LCapitalPrêt1,LMoisPrêt1,'Prêt Récap'!A443)+SUMIFS(LCapitalPrêt2,LMoisPrêt2,'Prêt Récap'!A443)</f>
        <v>#NAME?</v>
      </c>
      <c r="C443" s="7" t="e">
        <f>SUMIFS(LIntérêtsprêt3,LMoisPrêt3,$A443)+SUMIFS(LIntérêtsPrêt1,LMoisPrêt1,'Prêt Récap'!$A443)+SUMIFS(LIntérêtsPrêt2,LMoisPrêt2,'Prêt Récap'!$A443)</f>
        <v>#NAME?</v>
      </c>
      <c r="D443" s="7" t="e">
        <f t="shared" si="33"/>
        <v>#NAME?</v>
      </c>
      <c r="E443" s="7" t="e">
        <f t="shared" si="34"/>
        <v>#NAME?</v>
      </c>
      <c r="F443" s="6" t="e">
        <f t="shared" si="35"/>
        <v>#NAME?</v>
      </c>
      <c r="G443" s="6" t="e">
        <f t="shared" si="36"/>
        <v>#NAME?</v>
      </c>
      <c r="H443" s="1" t="e">
        <f>IF(AND(MONTH(DATEVALUE([0]!MoisPrêt1&amp;"1"))=G443,[0]!AnneePrêt1=F443),[0]!MontantPrêt1,0)+IF(AND(MONTH(DATEVALUE([0]!MoisPrêt2&amp;"1"))=G443,[0]!AnneePrêt2=F443),[0]!MontantPrêt2,0)+IF(AND(MONTH(DATEVALUE(MoisPrêt3&amp;"1"))=G443,AnnéePrêt3=F443),MontantPrêt3,0)</f>
        <v>#NAME?</v>
      </c>
      <c r="I443" s="6" t="s">
        <v>25</v>
      </c>
      <c r="J443" s="6" t="s">
        <v>17</v>
      </c>
      <c r="K443" s="6" t="s">
        <v>16</v>
      </c>
    </row>
    <row r="444" spans="1:11">
      <c r="A444" s="5" t="e">
        <f t="shared" si="37"/>
        <v>#NAME?</v>
      </c>
      <c r="B444" s="7" t="e">
        <f>SUMIFS(LCapitalPrêt3,LMoisPrêt3,A444)+SUMIFS(LCapitalPrêt1,LMoisPrêt1,'Prêt Récap'!A444)+SUMIFS(LCapitalPrêt2,LMoisPrêt2,'Prêt Récap'!A444)</f>
        <v>#NAME?</v>
      </c>
      <c r="C444" s="7" t="e">
        <f>SUMIFS(LIntérêtsprêt3,LMoisPrêt3,$A444)+SUMIFS(LIntérêtsPrêt1,LMoisPrêt1,'Prêt Récap'!$A444)+SUMIFS(LIntérêtsPrêt2,LMoisPrêt2,'Prêt Récap'!$A444)</f>
        <v>#NAME?</v>
      </c>
      <c r="D444" s="7" t="e">
        <f t="shared" si="33"/>
        <v>#NAME?</v>
      </c>
      <c r="E444" s="7" t="e">
        <f t="shared" si="34"/>
        <v>#NAME?</v>
      </c>
      <c r="F444" s="6" t="e">
        <f t="shared" si="35"/>
        <v>#NAME?</v>
      </c>
      <c r="G444" s="6" t="e">
        <f t="shared" si="36"/>
        <v>#NAME?</v>
      </c>
      <c r="H444" s="1" t="e">
        <f>IF(AND(MONTH(DATEVALUE([0]!MoisPrêt1&amp;"1"))=G444,[0]!AnneePrêt1=F444),[0]!MontantPrêt1,0)+IF(AND(MONTH(DATEVALUE([0]!MoisPrêt2&amp;"1"))=G444,[0]!AnneePrêt2=F444),[0]!MontantPrêt2,0)+IF(AND(MONTH(DATEVALUE(MoisPrêt3&amp;"1"))=G444,AnnéePrêt3=F444),MontantPrêt3,0)</f>
        <v>#NAME?</v>
      </c>
      <c r="I444" s="6" t="s">
        <v>25</v>
      </c>
      <c r="J444" s="6" t="s">
        <v>17</v>
      </c>
      <c r="K444" s="6" t="s">
        <v>16</v>
      </c>
    </row>
    <row r="445" spans="1:11">
      <c r="A445" s="5" t="e">
        <f t="shared" si="37"/>
        <v>#NAME?</v>
      </c>
      <c r="B445" s="7" t="e">
        <f>SUMIFS(LCapitalPrêt3,LMoisPrêt3,A445)+SUMIFS(LCapitalPrêt1,LMoisPrêt1,'Prêt Récap'!A445)+SUMIFS(LCapitalPrêt2,LMoisPrêt2,'Prêt Récap'!A445)</f>
        <v>#NAME?</v>
      </c>
      <c r="C445" s="7" t="e">
        <f>SUMIFS(LIntérêtsprêt3,LMoisPrêt3,$A445)+SUMIFS(LIntérêtsPrêt1,LMoisPrêt1,'Prêt Récap'!$A445)+SUMIFS(LIntérêtsPrêt2,LMoisPrêt2,'Prêt Récap'!$A445)</f>
        <v>#NAME?</v>
      </c>
      <c r="D445" s="7" t="e">
        <f t="shared" si="33"/>
        <v>#NAME?</v>
      </c>
      <c r="E445" s="7" t="e">
        <f t="shared" si="34"/>
        <v>#NAME?</v>
      </c>
      <c r="F445" s="6" t="e">
        <f t="shared" si="35"/>
        <v>#NAME?</v>
      </c>
      <c r="G445" s="6" t="e">
        <f t="shared" si="36"/>
        <v>#NAME?</v>
      </c>
      <c r="H445" s="1" t="e">
        <f>IF(AND(MONTH(DATEVALUE([0]!MoisPrêt1&amp;"1"))=G445,[0]!AnneePrêt1=F445),[0]!MontantPrêt1,0)+IF(AND(MONTH(DATEVALUE([0]!MoisPrêt2&amp;"1"))=G445,[0]!AnneePrêt2=F445),[0]!MontantPrêt2,0)+IF(AND(MONTH(DATEVALUE(MoisPrêt3&amp;"1"))=G445,AnnéePrêt3=F445),MontantPrêt3,0)</f>
        <v>#NAME?</v>
      </c>
      <c r="I445" s="6" t="s">
        <v>25</v>
      </c>
      <c r="J445" s="6" t="s">
        <v>17</v>
      </c>
      <c r="K445" s="6" t="s">
        <v>16</v>
      </c>
    </row>
    <row r="446" spans="1:11">
      <c r="A446" s="5" t="e">
        <f t="shared" si="37"/>
        <v>#NAME?</v>
      </c>
      <c r="B446" s="7" t="e">
        <f>SUMIFS(LCapitalPrêt3,LMoisPrêt3,A446)+SUMIFS(LCapitalPrêt1,LMoisPrêt1,'Prêt Récap'!A446)+SUMIFS(LCapitalPrêt2,LMoisPrêt2,'Prêt Récap'!A446)</f>
        <v>#NAME?</v>
      </c>
      <c r="C446" s="7" t="e">
        <f>SUMIFS(LIntérêtsprêt3,LMoisPrêt3,$A446)+SUMIFS(LIntérêtsPrêt1,LMoisPrêt1,'Prêt Récap'!$A446)+SUMIFS(LIntérêtsPrêt2,LMoisPrêt2,'Prêt Récap'!$A446)</f>
        <v>#NAME?</v>
      </c>
      <c r="D446" s="7" t="e">
        <f t="shared" si="33"/>
        <v>#NAME?</v>
      </c>
      <c r="E446" s="7" t="e">
        <f t="shared" si="34"/>
        <v>#NAME?</v>
      </c>
      <c r="F446" s="6" t="e">
        <f t="shared" si="35"/>
        <v>#NAME?</v>
      </c>
      <c r="G446" s="6" t="e">
        <f t="shared" si="36"/>
        <v>#NAME?</v>
      </c>
      <c r="H446" s="1" t="e">
        <f>IF(AND(MONTH(DATEVALUE([0]!MoisPrêt1&amp;"1"))=G446,[0]!AnneePrêt1=F446),[0]!MontantPrêt1,0)+IF(AND(MONTH(DATEVALUE([0]!MoisPrêt2&amp;"1"))=G446,[0]!AnneePrêt2=F446),[0]!MontantPrêt2,0)+IF(AND(MONTH(DATEVALUE(MoisPrêt3&amp;"1"))=G446,AnnéePrêt3=F446),MontantPrêt3,0)</f>
        <v>#NAME?</v>
      </c>
      <c r="I446" s="6" t="s">
        <v>25</v>
      </c>
      <c r="J446" s="6" t="s">
        <v>17</v>
      </c>
      <c r="K446" s="6" t="s">
        <v>16</v>
      </c>
    </row>
    <row r="447" spans="1:11">
      <c r="A447" s="5" t="e">
        <f t="shared" si="37"/>
        <v>#NAME?</v>
      </c>
      <c r="B447" s="7" t="e">
        <f>SUMIFS(LCapitalPrêt3,LMoisPrêt3,A447)+SUMIFS(LCapitalPrêt1,LMoisPrêt1,'Prêt Récap'!A447)+SUMIFS(LCapitalPrêt2,LMoisPrêt2,'Prêt Récap'!A447)</f>
        <v>#NAME?</v>
      </c>
      <c r="C447" s="7" t="e">
        <f>SUMIFS(LIntérêtsprêt3,LMoisPrêt3,$A447)+SUMIFS(LIntérêtsPrêt1,LMoisPrêt1,'Prêt Récap'!$A447)+SUMIFS(LIntérêtsPrêt2,LMoisPrêt2,'Prêt Récap'!$A447)</f>
        <v>#NAME?</v>
      </c>
      <c r="D447" s="7" t="e">
        <f t="shared" si="33"/>
        <v>#NAME?</v>
      </c>
      <c r="E447" s="7" t="e">
        <f t="shared" si="34"/>
        <v>#NAME?</v>
      </c>
      <c r="F447" s="6" t="e">
        <f t="shared" si="35"/>
        <v>#NAME?</v>
      </c>
      <c r="G447" s="6" t="e">
        <f t="shared" si="36"/>
        <v>#NAME?</v>
      </c>
      <c r="H447" s="1" t="e">
        <f>IF(AND(MONTH(DATEVALUE([0]!MoisPrêt1&amp;"1"))=G447,[0]!AnneePrêt1=F447),[0]!MontantPrêt1,0)+IF(AND(MONTH(DATEVALUE([0]!MoisPrêt2&amp;"1"))=G447,[0]!AnneePrêt2=F447),[0]!MontantPrêt2,0)+IF(AND(MONTH(DATEVALUE(MoisPrêt3&amp;"1"))=G447,AnnéePrêt3=F447),MontantPrêt3,0)</f>
        <v>#NAME?</v>
      </c>
      <c r="I447" s="6" t="s">
        <v>25</v>
      </c>
      <c r="J447" s="6" t="s">
        <v>17</v>
      </c>
      <c r="K447" s="6" t="s">
        <v>16</v>
      </c>
    </row>
    <row r="448" spans="1:11">
      <c r="A448" s="5" t="e">
        <f t="shared" si="37"/>
        <v>#NAME?</v>
      </c>
      <c r="B448" s="7" t="e">
        <f>SUMIFS(LCapitalPrêt3,LMoisPrêt3,A448)+SUMIFS(LCapitalPrêt1,LMoisPrêt1,'Prêt Récap'!A448)+SUMIFS(LCapitalPrêt2,LMoisPrêt2,'Prêt Récap'!A448)</f>
        <v>#NAME?</v>
      </c>
      <c r="C448" s="7" t="e">
        <f>SUMIFS(LIntérêtsprêt3,LMoisPrêt3,$A448)+SUMIFS(LIntérêtsPrêt1,LMoisPrêt1,'Prêt Récap'!$A448)+SUMIFS(LIntérêtsPrêt2,LMoisPrêt2,'Prêt Récap'!$A448)</f>
        <v>#NAME?</v>
      </c>
      <c r="D448" s="7" t="e">
        <f t="shared" si="33"/>
        <v>#NAME?</v>
      </c>
      <c r="E448" s="7" t="e">
        <f t="shared" si="34"/>
        <v>#NAME?</v>
      </c>
      <c r="F448" s="6" t="e">
        <f t="shared" si="35"/>
        <v>#NAME?</v>
      </c>
      <c r="G448" s="6" t="e">
        <f t="shared" si="36"/>
        <v>#NAME?</v>
      </c>
      <c r="H448" s="1" t="e">
        <f>IF(AND(MONTH(DATEVALUE([0]!MoisPrêt1&amp;"1"))=G448,[0]!AnneePrêt1=F448),[0]!MontantPrêt1,0)+IF(AND(MONTH(DATEVALUE([0]!MoisPrêt2&amp;"1"))=G448,[0]!AnneePrêt2=F448),[0]!MontantPrêt2,0)+IF(AND(MONTH(DATEVALUE(MoisPrêt3&amp;"1"))=G448,AnnéePrêt3=F448),MontantPrêt3,0)</f>
        <v>#NAME?</v>
      </c>
      <c r="I448" s="6" t="s">
        <v>25</v>
      </c>
      <c r="J448" s="6" t="s">
        <v>17</v>
      </c>
      <c r="K448" s="6" t="s">
        <v>16</v>
      </c>
    </row>
    <row r="449" spans="1:11">
      <c r="A449" s="5" t="e">
        <f t="shared" si="37"/>
        <v>#NAME?</v>
      </c>
      <c r="B449" s="7" t="e">
        <f>SUMIFS(LCapitalPrêt3,LMoisPrêt3,A449)+SUMIFS(LCapitalPrêt1,LMoisPrêt1,'Prêt Récap'!A449)+SUMIFS(LCapitalPrêt2,LMoisPrêt2,'Prêt Récap'!A449)</f>
        <v>#NAME?</v>
      </c>
      <c r="C449" s="7" t="e">
        <f>SUMIFS(LIntérêtsprêt3,LMoisPrêt3,$A449)+SUMIFS(LIntérêtsPrêt1,LMoisPrêt1,'Prêt Récap'!$A449)+SUMIFS(LIntérêtsPrêt2,LMoisPrêt2,'Prêt Récap'!$A449)</f>
        <v>#NAME?</v>
      </c>
      <c r="D449" s="7" t="e">
        <f t="shared" si="33"/>
        <v>#NAME?</v>
      </c>
      <c r="E449" s="7" t="e">
        <f t="shared" si="34"/>
        <v>#NAME?</v>
      </c>
      <c r="F449" s="6" t="e">
        <f t="shared" si="35"/>
        <v>#NAME?</v>
      </c>
      <c r="G449" s="6" t="e">
        <f t="shared" si="36"/>
        <v>#NAME?</v>
      </c>
      <c r="H449" s="1" t="e">
        <f>IF(AND(MONTH(DATEVALUE([0]!MoisPrêt1&amp;"1"))=G449,[0]!AnneePrêt1=F449),[0]!MontantPrêt1,0)+IF(AND(MONTH(DATEVALUE([0]!MoisPrêt2&amp;"1"))=G449,[0]!AnneePrêt2=F449),[0]!MontantPrêt2,0)+IF(AND(MONTH(DATEVALUE(MoisPrêt3&amp;"1"))=G449,AnnéePrêt3=F449),MontantPrêt3,0)</f>
        <v>#NAME?</v>
      </c>
      <c r="I449" s="6" t="s">
        <v>25</v>
      </c>
      <c r="J449" s="6" t="s">
        <v>17</v>
      </c>
      <c r="K449" s="6" t="s">
        <v>16</v>
      </c>
    </row>
    <row r="450" spans="1:11">
      <c r="A450" s="5" t="e">
        <f t="shared" si="37"/>
        <v>#NAME?</v>
      </c>
      <c r="B450" s="7" t="e">
        <f>SUMIFS(LCapitalPrêt3,LMoisPrêt3,A450)+SUMIFS(LCapitalPrêt1,LMoisPrêt1,'Prêt Récap'!A450)+SUMIFS(LCapitalPrêt2,LMoisPrêt2,'Prêt Récap'!A450)</f>
        <v>#NAME?</v>
      </c>
      <c r="C450" s="7" t="e">
        <f>SUMIFS(LIntérêtsprêt3,LMoisPrêt3,$A450)+SUMIFS(LIntérêtsPrêt1,LMoisPrêt1,'Prêt Récap'!$A450)+SUMIFS(LIntérêtsPrêt2,LMoisPrêt2,'Prêt Récap'!$A450)</f>
        <v>#NAME?</v>
      </c>
      <c r="D450" s="7" t="e">
        <f t="shared" ref="D450:D459" si="38">SUMIFS(LAssurancePrêt3,LMoisPrêt3,$A450)+SUMIFS(LAssurancePrêt1,LMoisPrêt1,$A450)+SUMIFS(LAssurancePrêt2,LMoisPrêt2,$A450)</f>
        <v>#NAME?</v>
      </c>
      <c r="E450" s="7" t="e">
        <f t="shared" si="34"/>
        <v>#NAME?</v>
      </c>
      <c r="F450" s="6" t="e">
        <f t="shared" si="35"/>
        <v>#NAME?</v>
      </c>
      <c r="G450" s="6" t="e">
        <f t="shared" si="36"/>
        <v>#NAME?</v>
      </c>
      <c r="H450" s="1" t="e">
        <f>IF(AND(MONTH(DATEVALUE([0]!MoisPrêt1&amp;"1"))=G450,[0]!AnneePrêt1=F450),[0]!MontantPrêt1,0)+IF(AND(MONTH(DATEVALUE([0]!MoisPrêt2&amp;"1"))=G450,[0]!AnneePrêt2=F450),[0]!MontantPrêt2,0)+IF(AND(MONTH(DATEVALUE(MoisPrêt3&amp;"1"))=G450,AnnéePrêt3=F450),MontantPrêt3,0)</f>
        <v>#NAME?</v>
      </c>
      <c r="I450" s="6" t="s">
        <v>25</v>
      </c>
      <c r="J450" s="6" t="s">
        <v>17</v>
      </c>
      <c r="K450" s="6" t="s">
        <v>16</v>
      </c>
    </row>
    <row r="451" spans="1:11">
      <c r="A451" s="5" t="e">
        <f t="shared" si="37"/>
        <v>#NAME?</v>
      </c>
      <c r="B451" s="7" t="e">
        <f>SUMIFS(LCapitalPrêt3,LMoisPrêt3,A451)+SUMIFS(LCapitalPrêt1,LMoisPrêt1,'Prêt Récap'!A451)+SUMIFS(LCapitalPrêt2,LMoisPrêt2,'Prêt Récap'!A451)</f>
        <v>#NAME?</v>
      </c>
      <c r="C451" s="7" t="e">
        <f>SUMIFS(LIntérêtsprêt3,LMoisPrêt3,$A451)+SUMIFS(LIntérêtsPrêt1,LMoisPrêt1,'Prêt Récap'!$A451)+SUMIFS(LIntérêtsPrêt2,LMoisPrêt2,'Prêt Récap'!$A451)</f>
        <v>#NAME?</v>
      </c>
      <c r="D451" s="7" t="e">
        <f t="shared" si="38"/>
        <v>#NAME?</v>
      </c>
      <c r="E451" s="7" t="e">
        <f t="shared" ref="E451:E459" si="39">C451+D451</f>
        <v>#NAME?</v>
      </c>
      <c r="F451" s="6" t="e">
        <f t="shared" ref="F451:F459" si="40">YEAR(A451:A649)</f>
        <v>#NAME?</v>
      </c>
      <c r="G451" s="6" t="e">
        <f t="shared" ref="G451:G459" si="41">MONTH(A451)</f>
        <v>#NAME?</v>
      </c>
      <c r="H451" s="1" t="e">
        <f>IF(AND(MONTH(DATEVALUE([0]!MoisPrêt1&amp;"1"))=G451,[0]!AnneePrêt1=F451),[0]!MontantPrêt1,0)+IF(AND(MONTH(DATEVALUE([0]!MoisPrêt2&amp;"1"))=G451,[0]!AnneePrêt2=F451),[0]!MontantPrêt2,0)+IF(AND(MONTH(DATEVALUE(MoisPrêt3&amp;"1"))=G451,AnnéePrêt3=F451),MontantPrêt3,0)</f>
        <v>#NAME?</v>
      </c>
      <c r="I451" s="6" t="s">
        <v>25</v>
      </c>
      <c r="J451" s="6" t="s">
        <v>17</v>
      </c>
      <c r="K451" s="6" t="s">
        <v>16</v>
      </c>
    </row>
    <row r="452" spans="1:11">
      <c r="A452" s="5" t="e">
        <f t="shared" si="37"/>
        <v>#NAME?</v>
      </c>
      <c r="B452" s="7" t="e">
        <f>SUMIFS(LCapitalPrêt3,LMoisPrêt3,A452)+SUMIFS(LCapitalPrêt1,LMoisPrêt1,'Prêt Récap'!A452)+SUMIFS(LCapitalPrêt2,LMoisPrêt2,'Prêt Récap'!A452)</f>
        <v>#NAME?</v>
      </c>
      <c r="C452" s="7" t="e">
        <f>SUMIFS(LIntérêtsprêt3,LMoisPrêt3,$A452)+SUMIFS(LIntérêtsPrêt1,LMoisPrêt1,'Prêt Récap'!$A452)+SUMIFS(LIntérêtsPrêt2,LMoisPrêt2,'Prêt Récap'!$A452)</f>
        <v>#NAME?</v>
      </c>
      <c r="D452" s="7" t="e">
        <f t="shared" si="38"/>
        <v>#NAME?</v>
      </c>
      <c r="E452" s="7" t="e">
        <f t="shared" si="39"/>
        <v>#NAME?</v>
      </c>
      <c r="F452" s="6" t="e">
        <f t="shared" si="40"/>
        <v>#NAME?</v>
      </c>
      <c r="G452" s="6" t="e">
        <f t="shared" si="41"/>
        <v>#NAME?</v>
      </c>
      <c r="H452" s="1" t="e">
        <f>IF(AND(MONTH(DATEVALUE([0]!MoisPrêt1&amp;"1"))=G452,[0]!AnneePrêt1=F452),[0]!MontantPrêt1,0)+IF(AND(MONTH(DATEVALUE([0]!MoisPrêt2&amp;"1"))=G452,[0]!AnneePrêt2=F452),[0]!MontantPrêt2,0)+IF(AND(MONTH(DATEVALUE(MoisPrêt3&amp;"1"))=G452,AnnéePrêt3=F452),MontantPrêt3,0)</f>
        <v>#NAME?</v>
      </c>
      <c r="I452" s="6" t="s">
        <v>25</v>
      </c>
      <c r="J452" s="6" t="s">
        <v>17</v>
      </c>
      <c r="K452" s="6" t="s">
        <v>16</v>
      </c>
    </row>
    <row r="453" spans="1:11">
      <c r="A453" s="5" t="e">
        <f t="shared" ref="A453:A459" si="42">DATE(YEAR(A452),MONTH(A452)+1,1)</f>
        <v>#NAME?</v>
      </c>
      <c r="B453" s="7" t="e">
        <f>SUMIFS(LCapitalPrêt3,LMoisPrêt3,A453)+SUMIFS(LCapitalPrêt1,LMoisPrêt1,'Prêt Récap'!A453)+SUMIFS(LCapitalPrêt2,LMoisPrêt2,'Prêt Récap'!A453)</f>
        <v>#NAME?</v>
      </c>
      <c r="C453" s="7" t="e">
        <f>SUMIFS(LIntérêtsprêt3,LMoisPrêt3,$A453)+SUMIFS(LIntérêtsPrêt1,LMoisPrêt1,'Prêt Récap'!$A453)+SUMIFS(LIntérêtsPrêt2,LMoisPrêt2,'Prêt Récap'!$A453)</f>
        <v>#NAME?</v>
      </c>
      <c r="D453" s="7" t="e">
        <f t="shared" si="38"/>
        <v>#NAME?</v>
      </c>
      <c r="E453" s="7" t="e">
        <f t="shared" si="39"/>
        <v>#NAME?</v>
      </c>
      <c r="F453" s="6" t="e">
        <f t="shared" si="40"/>
        <v>#NAME?</v>
      </c>
      <c r="G453" s="6" t="e">
        <f t="shared" si="41"/>
        <v>#NAME?</v>
      </c>
      <c r="H453" s="1" t="e">
        <f>IF(AND(MONTH(DATEVALUE([0]!MoisPrêt1&amp;"1"))=G453,[0]!AnneePrêt1=F453),[0]!MontantPrêt1,0)+IF(AND(MONTH(DATEVALUE([0]!MoisPrêt2&amp;"1"))=G453,[0]!AnneePrêt2=F453),[0]!MontantPrêt2,0)+IF(AND(MONTH(DATEVALUE(MoisPrêt3&amp;"1"))=G453,AnnéePrêt3=F453),MontantPrêt3,0)</f>
        <v>#NAME?</v>
      </c>
      <c r="I453" s="6" t="s">
        <v>25</v>
      </c>
      <c r="J453" s="6" t="s">
        <v>17</v>
      </c>
      <c r="K453" s="6" t="s">
        <v>16</v>
      </c>
    </row>
    <row r="454" spans="1:11">
      <c r="A454" s="5" t="e">
        <f t="shared" si="42"/>
        <v>#NAME?</v>
      </c>
      <c r="B454" s="7" t="e">
        <f>SUMIFS(LCapitalPrêt3,LMoisPrêt3,A454)+SUMIFS(LCapitalPrêt1,LMoisPrêt1,'Prêt Récap'!A454)+SUMIFS(LCapitalPrêt2,LMoisPrêt2,'Prêt Récap'!A454)</f>
        <v>#NAME?</v>
      </c>
      <c r="C454" s="7" t="e">
        <f>SUMIFS(LIntérêtsprêt3,LMoisPrêt3,$A454)+SUMIFS(LIntérêtsPrêt1,LMoisPrêt1,'Prêt Récap'!$A454)+SUMIFS(LIntérêtsPrêt2,LMoisPrêt2,'Prêt Récap'!$A454)</f>
        <v>#NAME?</v>
      </c>
      <c r="D454" s="7" t="e">
        <f t="shared" si="38"/>
        <v>#NAME?</v>
      </c>
      <c r="E454" s="7" t="e">
        <f t="shared" si="39"/>
        <v>#NAME?</v>
      </c>
      <c r="F454" s="6" t="e">
        <f t="shared" si="40"/>
        <v>#NAME?</v>
      </c>
      <c r="G454" s="6" t="e">
        <f t="shared" si="41"/>
        <v>#NAME?</v>
      </c>
      <c r="H454" s="1" t="e">
        <f>IF(AND(MONTH(DATEVALUE([0]!MoisPrêt1&amp;"1"))=G454,[0]!AnneePrêt1=F454),[0]!MontantPrêt1,0)+IF(AND(MONTH(DATEVALUE([0]!MoisPrêt2&amp;"1"))=G454,[0]!AnneePrêt2=F454),[0]!MontantPrêt2,0)+IF(AND(MONTH(DATEVALUE(MoisPrêt3&amp;"1"))=G454,AnnéePrêt3=F454),MontantPrêt3,0)</f>
        <v>#NAME?</v>
      </c>
      <c r="I454" s="6" t="s">
        <v>25</v>
      </c>
      <c r="J454" s="6" t="s">
        <v>17</v>
      </c>
      <c r="K454" s="6" t="s">
        <v>16</v>
      </c>
    </row>
    <row r="455" spans="1:11">
      <c r="A455" s="5" t="e">
        <f t="shared" si="42"/>
        <v>#NAME?</v>
      </c>
      <c r="B455" s="7" t="e">
        <f>SUMIFS(LCapitalPrêt3,LMoisPrêt3,A455)+SUMIFS(LCapitalPrêt1,LMoisPrêt1,'Prêt Récap'!A455)+SUMIFS(LCapitalPrêt2,LMoisPrêt2,'Prêt Récap'!A455)</f>
        <v>#NAME?</v>
      </c>
      <c r="C455" s="7" t="e">
        <f>SUMIFS(LIntérêtsprêt3,LMoisPrêt3,$A455)+SUMIFS(LIntérêtsPrêt1,LMoisPrêt1,'Prêt Récap'!$A455)+SUMIFS(LIntérêtsPrêt2,LMoisPrêt2,'Prêt Récap'!$A455)</f>
        <v>#NAME?</v>
      </c>
      <c r="D455" s="7" t="e">
        <f t="shared" si="38"/>
        <v>#NAME?</v>
      </c>
      <c r="E455" s="7" t="e">
        <f t="shared" si="39"/>
        <v>#NAME?</v>
      </c>
      <c r="F455" s="6" t="e">
        <f t="shared" si="40"/>
        <v>#NAME?</v>
      </c>
      <c r="G455" s="6" t="e">
        <f t="shared" si="41"/>
        <v>#NAME?</v>
      </c>
      <c r="H455" s="1" t="e">
        <f>IF(AND(MONTH(DATEVALUE([0]!MoisPrêt1&amp;"1"))=G455,[0]!AnneePrêt1=F455),[0]!MontantPrêt1,0)+IF(AND(MONTH(DATEVALUE([0]!MoisPrêt2&amp;"1"))=G455,[0]!AnneePrêt2=F455),[0]!MontantPrêt2,0)+IF(AND(MONTH(DATEVALUE(MoisPrêt3&amp;"1"))=G455,AnnéePrêt3=F455),MontantPrêt3,0)</f>
        <v>#NAME?</v>
      </c>
      <c r="I455" s="6" t="s">
        <v>25</v>
      </c>
      <c r="J455" s="6" t="s">
        <v>17</v>
      </c>
      <c r="K455" s="6" t="s">
        <v>16</v>
      </c>
    </row>
    <row r="456" spans="1:11">
      <c r="A456" s="5" t="e">
        <f t="shared" si="42"/>
        <v>#NAME?</v>
      </c>
      <c r="B456" s="7" t="e">
        <f>SUMIFS(LCapitalPrêt3,LMoisPrêt3,A456)+SUMIFS(LCapitalPrêt1,LMoisPrêt1,'Prêt Récap'!A456)+SUMIFS(LCapitalPrêt2,LMoisPrêt2,'Prêt Récap'!A456)</f>
        <v>#NAME?</v>
      </c>
      <c r="C456" s="7" t="e">
        <f>SUMIFS(LIntérêtsprêt3,LMoisPrêt3,$A456)+SUMIFS(LIntérêtsPrêt1,LMoisPrêt1,'Prêt Récap'!$A456)+SUMIFS(LIntérêtsPrêt2,LMoisPrêt2,'Prêt Récap'!$A456)</f>
        <v>#NAME?</v>
      </c>
      <c r="D456" s="7" t="e">
        <f t="shared" si="38"/>
        <v>#NAME?</v>
      </c>
      <c r="E456" s="7" t="e">
        <f t="shared" si="39"/>
        <v>#NAME?</v>
      </c>
      <c r="F456" s="6" t="e">
        <f t="shared" si="40"/>
        <v>#NAME?</v>
      </c>
      <c r="G456" s="6" t="e">
        <f t="shared" si="41"/>
        <v>#NAME?</v>
      </c>
      <c r="H456" s="1" t="e">
        <f>IF(AND(MONTH(DATEVALUE([0]!MoisPrêt1&amp;"1"))=G456,[0]!AnneePrêt1=F456),[0]!MontantPrêt1,0)+IF(AND(MONTH(DATEVALUE([0]!MoisPrêt2&amp;"1"))=G456,[0]!AnneePrêt2=F456),[0]!MontantPrêt2,0)+IF(AND(MONTH(DATEVALUE(MoisPrêt3&amp;"1"))=G456,AnnéePrêt3=F456),MontantPrêt3,0)</f>
        <v>#NAME?</v>
      </c>
      <c r="I456" s="6" t="s">
        <v>25</v>
      </c>
      <c r="J456" s="6" t="s">
        <v>17</v>
      </c>
      <c r="K456" s="6" t="s">
        <v>16</v>
      </c>
    </row>
    <row r="457" spans="1:11">
      <c r="A457" s="5" t="e">
        <f t="shared" si="42"/>
        <v>#NAME?</v>
      </c>
      <c r="B457" s="7" t="e">
        <f>SUMIFS(LCapitalPrêt3,LMoisPrêt3,A457)+SUMIFS(LCapitalPrêt1,LMoisPrêt1,'Prêt Récap'!A457)+SUMIFS(LCapitalPrêt2,LMoisPrêt2,'Prêt Récap'!A457)</f>
        <v>#NAME?</v>
      </c>
      <c r="C457" s="7" t="e">
        <f>SUMIFS(LIntérêtsprêt3,LMoisPrêt3,$A457)+SUMIFS(LIntérêtsPrêt1,LMoisPrêt1,'Prêt Récap'!$A457)+SUMIFS(LIntérêtsPrêt2,LMoisPrêt2,'Prêt Récap'!$A457)</f>
        <v>#NAME?</v>
      </c>
      <c r="D457" s="7" t="e">
        <f t="shared" si="38"/>
        <v>#NAME?</v>
      </c>
      <c r="E457" s="7" t="e">
        <f t="shared" si="39"/>
        <v>#NAME?</v>
      </c>
      <c r="F457" s="6" t="e">
        <f t="shared" si="40"/>
        <v>#NAME?</v>
      </c>
      <c r="G457" s="6" t="e">
        <f t="shared" si="41"/>
        <v>#NAME?</v>
      </c>
      <c r="H457" s="1" t="e">
        <f>IF(AND(MONTH(DATEVALUE([0]!MoisPrêt1&amp;"1"))=G457,[0]!AnneePrêt1=F457),[0]!MontantPrêt1,0)+IF(AND(MONTH(DATEVALUE([0]!MoisPrêt2&amp;"1"))=G457,[0]!AnneePrêt2=F457),[0]!MontantPrêt2,0)+IF(AND(MONTH(DATEVALUE(MoisPrêt3&amp;"1"))=G457,AnnéePrêt3=F457),MontantPrêt3,0)</f>
        <v>#NAME?</v>
      </c>
      <c r="I457" s="6" t="s">
        <v>25</v>
      </c>
      <c r="J457" s="6" t="s">
        <v>17</v>
      </c>
      <c r="K457" s="6" t="s">
        <v>16</v>
      </c>
    </row>
    <row r="458" spans="1:11">
      <c r="A458" s="5" t="e">
        <f t="shared" si="42"/>
        <v>#NAME?</v>
      </c>
      <c r="B458" s="7" t="e">
        <f>SUMIFS(LCapitalPrêt3,LMoisPrêt3,A458)+SUMIFS(LCapitalPrêt1,LMoisPrêt1,'Prêt Récap'!A458)+SUMIFS(LCapitalPrêt2,LMoisPrêt2,'Prêt Récap'!A458)</f>
        <v>#NAME?</v>
      </c>
      <c r="C458" s="7" t="e">
        <f>SUMIFS(LIntérêtsprêt3,LMoisPrêt3,$A458)+SUMIFS(LIntérêtsPrêt1,LMoisPrêt1,'Prêt Récap'!$A458)+SUMIFS(LIntérêtsPrêt2,LMoisPrêt2,'Prêt Récap'!$A458)</f>
        <v>#NAME?</v>
      </c>
      <c r="D458" s="7" t="e">
        <f t="shared" si="38"/>
        <v>#NAME?</v>
      </c>
      <c r="E458" s="7" t="e">
        <f t="shared" si="39"/>
        <v>#NAME?</v>
      </c>
      <c r="F458" s="6" t="e">
        <f t="shared" si="40"/>
        <v>#NAME?</v>
      </c>
      <c r="G458" s="6" t="e">
        <f t="shared" si="41"/>
        <v>#NAME?</v>
      </c>
      <c r="H458" s="1" t="e">
        <f>IF(AND(MONTH(DATEVALUE([0]!MoisPrêt1&amp;"1"))=G458,[0]!AnneePrêt1=F458),[0]!MontantPrêt1,0)+IF(AND(MONTH(DATEVALUE([0]!MoisPrêt2&amp;"1"))=G458,[0]!AnneePrêt2=F458),[0]!MontantPrêt2,0)+IF(AND(MONTH(DATEVALUE(MoisPrêt3&amp;"1"))=G458,AnnéePrêt3=F458),MontantPrêt3,0)</f>
        <v>#NAME?</v>
      </c>
      <c r="I458" s="6" t="s">
        <v>25</v>
      </c>
      <c r="J458" s="6" t="s">
        <v>17</v>
      </c>
      <c r="K458" s="6" t="s">
        <v>16</v>
      </c>
    </row>
    <row r="459" spans="1:11">
      <c r="A459" s="5" t="e">
        <f t="shared" si="42"/>
        <v>#NAME?</v>
      </c>
      <c r="B459" s="7" t="e">
        <f>SUMIFS(LCapitalPrêt3,LMoisPrêt3,A459)+SUMIFS(LCapitalPrêt1,LMoisPrêt1,'Prêt Récap'!A459)+SUMIFS(LCapitalPrêt2,LMoisPrêt2,'Prêt Récap'!A459)</f>
        <v>#NAME?</v>
      </c>
      <c r="C459" s="7" t="e">
        <f>SUMIFS(LIntérêtsprêt3,LMoisPrêt3,$A459)+SUMIFS(LIntérêtsPrêt1,LMoisPrêt1,'Prêt Récap'!$A459)+SUMIFS(LIntérêtsPrêt2,LMoisPrêt2,'Prêt Récap'!$A459)</f>
        <v>#NAME?</v>
      </c>
      <c r="D459" s="7" t="e">
        <f t="shared" si="38"/>
        <v>#NAME?</v>
      </c>
      <c r="E459" s="7" t="e">
        <f t="shared" si="39"/>
        <v>#NAME?</v>
      </c>
      <c r="F459" s="6" t="e">
        <f t="shared" si="40"/>
        <v>#NAME?</v>
      </c>
      <c r="G459" s="6" t="e">
        <f t="shared" si="41"/>
        <v>#NAME?</v>
      </c>
      <c r="H459" s="1" t="e">
        <f>IF(AND(MONTH(DATEVALUE([0]!MoisPrêt1&amp;"1"))=G459,[0]!AnneePrêt1=F459),[0]!MontantPrêt1,0)+IF(AND(MONTH(DATEVALUE([0]!MoisPrêt2&amp;"1"))=G459,[0]!AnneePrêt2=F459),[0]!MontantPrêt2,0)+IF(AND(MONTH(DATEVALUE(MoisPrêt3&amp;"1"))=G459,AnnéePrêt3=F459),MontantPrêt3,0)</f>
        <v>#NAME?</v>
      </c>
      <c r="I459" s="6" t="s">
        <v>25</v>
      </c>
      <c r="J459" s="6" t="s">
        <v>17</v>
      </c>
      <c r="K459" s="6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BC601-D907-4199-AAD3-63DBFAA58E9E}">
  <sheetPr>
    <tabColor theme="5" tint="0.39997558519241921"/>
  </sheetPr>
  <dimension ref="A1:O459"/>
  <sheetViews>
    <sheetView topLeftCell="D1" zoomScaleNormal="100" workbookViewId="0">
      <selection activeCell="E61" sqref="E16:E61"/>
    </sheetView>
  </sheetViews>
  <sheetFormatPr baseColWidth="10" defaultColWidth="15.21875" defaultRowHeight="13.2"/>
  <cols>
    <col min="1" max="8" width="15.21875" style="1"/>
    <col min="9" max="11" width="17.109375" style="1" customWidth="1"/>
    <col min="12" max="12" width="22.44140625" style="1" customWidth="1"/>
    <col min="13" max="16384" width="15.21875" style="1"/>
  </cols>
  <sheetData>
    <row r="1" spans="1:15" ht="13.8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SUMIFS([0]!LCapitalFP3,[0]!LMoisFP3,$A2)++SUMIFS([0]!LCapitalfp2,[0]!LMoisfp2,$A2)+SUMIFS([0]!LCapitalFP4,[0]!LMoisFP4,$A2)++SUMIFS([0]!LCapitalFP1,[0]!LMoisFP1,$A2)</f>
        <v>#NAME?</v>
      </c>
      <c r="C2" s="7" t="e">
        <f>+SUMIFS([0]!LIntérêtsfp2,[0]!LMoisfp2,$A2)+SUMIFS([0]!LIntérêtsFP3,[0]!LMoisFP3,$A2)+SUMIFS([0]!LIntérêtsFP4,[0]!LMoisFP4,$A2)+SUMIFS([0]!LIntérêtsFP1,[0]!LMoisFP1,$A2)</f>
        <v>#NAME?</v>
      </c>
      <c r="D2" s="7" t="e">
        <f>+SUMIFS([0]!LAssuranceFp2,[0]!LMoisfp2,$A2)+SUMIFS([0]!LAssuranceFP3,[0]!LMoisFP3,$A2)+SUMIFS([0]!LAssuranceFP4,[0]!LMoisFP4,$A2)+SUMIFS([0]!LAssuranceFP1,[0]!LMoisFP1,$A2)</f>
        <v>#NAME?</v>
      </c>
      <c r="E2" s="7" t="e">
        <f>C2+D2</f>
        <v>#NAME?</v>
      </c>
      <c r="F2" s="6" t="e">
        <f t="shared" ref="F2:F65" si="0">YEAR(A2:A200)</f>
        <v>#NAME?</v>
      </c>
      <c r="G2" s="6" t="e">
        <f t="shared" ref="G2:G65" si="1">MONTH(A2)</f>
        <v>#NAME?</v>
      </c>
      <c r="H2" s="1" t="e">
        <f>IF(AND(MONTH(DATEVALUE([0]!Moisfp2&amp;"1"))=G2,[0]!Anneefp2=F2),[0]!Montantfp2,0)+IF(AND(MONTH(DATEVALUE([0]!MoisFP3&amp;"1"))=G2,[0]!AnnéeFP3=F2),[0]!MontantFP3,0)+IF(AND(MONTH(DATEVALUE([0]!MoisFP4&amp;"1"))=G2,[0]!AnnéeFP4=F2),[0]!MontantFP4,0)+IF(AND(MONTH(DATEVALUE([0]!MoisFP1&amp;"1"))=G2,[0]!AnneeFP1=F2),[0]!MontantFP1,0)</f>
        <v>#NAME?</v>
      </c>
      <c r="I2" s="6" t="s">
        <v>40</v>
      </c>
      <c r="J2" s="6" t="s">
        <v>99</v>
      </c>
      <c r="K2" s="6" t="s">
        <v>41</v>
      </c>
      <c r="L2" s="1" t="s">
        <v>32</v>
      </c>
      <c r="M2" s="8" t="e">
        <f>#REF!+#REF!+#REF!+#REF!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SUMIFS([0]!LCapitalFP3,[0]!LMoisFP3,$A3)++SUMIFS([0]!LCapitalfp2,[0]!LMoisfp2,$A3)+SUMIFS([0]!LCapitalFP4,[0]!LMoisFP4,$A3)++SUMIFS([0]!LCapitalFP1,[0]!LMoisFP1,$A3)</f>
        <v>#NAME?</v>
      </c>
      <c r="C3" s="7" t="e">
        <f>+SUMIFS([0]!LIntérêtsfp2,[0]!LMoisfp2,$A3)+SUMIFS([0]!LIntérêtsFP3,[0]!LMoisFP3,$A3)+SUMIFS([0]!LIntérêtsFP4,[0]!LMoisFP4,$A3)+SUMIFS([0]!LIntérêtsFP1,[0]!LMoisFP1,$A3)</f>
        <v>#NAME?</v>
      </c>
      <c r="D3" s="7" t="e">
        <f>+SUMIFS([0]!LAssuranceFp2,[0]!LMoisfp2,$A3)+SUMIFS([0]!LAssuranceFP3,[0]!LMoisFP3,$A3)+SUMIFS([0]!LAssuranceFP4,[0]!LMoisFP4,$A3)+SUMIFS([0]!LAssuranceFP1,[0]!LMoisFP1,$A3)</f>
        <v>#NAME?</v>
      </c>
      <c r="E3" s="7" t="e">
        <f t="shared" ref="E3:E66" si="2">C3+D3</f>
        <v>#NAME?</v>
      </c>
      <c r="F3" s="6" t="e">
        <f t="shared" si="0"/>
        <v>#NAME?</v>
      </c>
      <c r="G3" s="6" t="e">
        <f t="shared" si="1"/>
        <v>#NAME?</v>
      </c>
      <c r="H3" s="1" t="e">
        <f>IF(AND(MONTH(DATEVALUE([0]!Moisfp2&amp;"1"))=G3,[0]!Anneefp2=F3),[0]!Montantfp2,0)+IF(AND(MONTH(DATEVALUE([0]!MoisFP3&amp;"1"))=G3,[0]!AnnéeFP3=F3),[0]!MontantFP3,0)+IF(AND(MONTH(DATEVALUE([0]!MoisFP4&amp;"1"))=G3,[0]!AnnéeFP4=F3),[0]!MontantFP4,0)+IF(AND(MONTH(DATEVALUE([0]!MoisFP1&amp;"1"))=G3,[0]!AnneeFP1=F3),[0]!MontantFP1,0)</f>
        <v>#NAME?</v>
      </c>
      <c r="I3" s="6" t="s">
        <v>40</v>
      </c>
      <c r="J3" s="6" t="s">
        <v>99</v>
      </c>
      <c r="K3" s="6" t="s">
        <v>41</v>
      </c>
      <c r="L3" s="1" t="s">
        <v>31</v>
      </c>
      <c r="M3" s="1" t="e">
        <f>[0]!MontantFP1+[0]!Montantfp2+[0]!MontantFP3+[0]!MontantFP4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SUMIFS([0]!LCapitalFP3,[0]!LMoisFP3,$A4)++SUMIFS([0]!LCapitalfp2,[0]!LMoisfp2,$A4)+SUMIFS([0]!LCapitalFP4,[0]!LMoisFP4,$A4)++SUMIFS([0]!LCapitalFP1,[0]!LMoisFP1,$A4)</f>
        <v>#NAME?</v>
      </c>
      <c r="C4" s="7" t="e">
        <f>+SUMIFS([0]!LIntérêtsfp2,[0]!LMoisfp2,$A4)+SUMIFS([0]!LIntérêtsFP3,[0]!LMoisFP3,$A4)+SUMIFS([0]!LIntérêtsFP4,[0]!LMoisFP4,$A4)+SUMIFS([0]!LIntérêtsFP1,[0]!LMoisFP1,$A4)</f>
        <v>#NAME?</v>
      </c>
      <c r="D4" s="7" t="e">
        <f>+SUMIFS([0]!LAssuranceFp2,[0]!LMoisfp2,$A4)+SUMIFS([0]!LAssuranceFP3,[0]!LMoisFP3,$A4)+SUMIFS([0]!LAssuranceFP4,[0]!LMoisFP4,$A4)+SUMIFS([0]!LAssuranceFP1,[0]!LMoisFP1,$A4)</f>
        <v>#NAME?</v>
      </c>
      <c r="E4" s="7" t="e">
        <f t="shared" si="2"/>
        <v>#NAME?</v>
      </c>
      <c r="F4" s="6" t="e">
        <f t="shared" si="0"/>
        <v>#NAME?</v>
      </c>
      <c r="G4" s="6" t="e">
        <f t="shared" si="1"/>
        <v>#NAME?</v>
      </c>
      <c r="H4" s="1" t="e">
        <f>IF(AND(MONTH(DATEVALUE([0]!Moisfp2&amp;"1"))=G4,[0]!Anneefp2=F4),[0]!Montantfp2,0)+IF(AND(MONTH(DATEVALUE([0]!MoisFP3&amp;"1"))=G4,[0]!AnnéeFP3=F4),[0]!MontantFP3,0)+IF(AND(MONTH(DATEVALUE([0]!MoisFP4&amp;"1"))=G4,[0]!AnnéeFP4=F4),[0]!MontantFP4,0)+IF(AND(MONTH(DATEVALUE([0]!MoisFP1&amp;"1"))=G4,[0]!AnneeFP1=F4),[0]!MontantFP1,0)</f>
        <v>#NAME?</v>
      </c>
      <c r="I4" s="6" t="s">
        <v>40</v>
      </c>
      <c r="J4" s="6" t="s">
        <v>99</v>
      </c>
      <c r="K4" s="6" t="s">
        <v>41</v>
      </c>
      <c r="L4" s="1" t="s">
        <v>34</v>
      </c>
      <c r="M4" s="1" t="e">
        <f>[0]!MontantFP1+[0]!Montantfp2+[0]!MontantFP3+[0]!MontantFP4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3">DATE(YEAR(A4),MONTH(A4)+1,1)</f>
        <v>#NAME?</v>
      </c>
      <c r="B5" s="7" t="e">
        <f>SUMIFS([0]!LCapitalFP3,[0]!LMoisFP3,$A5)++SUMIFS([0]!LCapitalfp2,[0]!LMoisfp2,$A5)+SUMIFS([0]!LCapitalFP4,[0]!LMoisFP4,$A5)++SUMIFS([0]!LCapitalFP1,[0]!LMoisFP1,$A5)</f>
        <v>#NAME?</v>
      </c>
      <c r="C5" s="7" t="e">
        <f>+SUMIFS([0]!LIntérêtsfp2,[0]!LMoisfp2,$A5)+SUMIFS([0]!LIntérêtsFP3,[0]!LMoisFP3,$A5)+SUMIFS([0]!LIntérêtsFP4,[0]!LMoisFP4,$A5)+SUMIFS([0]!LIntérêtsFP1,[0]!LMoisFP1,$A5)</f>
        <v>#NAME?</v>
      </c>
      <c r="D5" s="7" t="e">
        <f>+SUMIFS([0]!LAssuranceFp2,[0]!LMoisfp2,$A5)+SUMIFS([0]!LAssuranceFP3,[0]!LMoisFP3,$A5)+SUMIFS([0]!LAssuranceFP4,[0]!LMoisFP4,$A5)+SUMIFS([0]!LAssuranceFP1,[0]!LMoisFP1,$A5)</f>
        <v>#NAME?</v>
      </c>
      <c r="E5" s="7" t="e">
        <f t="shared" si="2"/>
        <v>#NAME?</v>
      </c>
      <c r="F5" s="6" t="e">
        <f t="shared" si="0"/>
        <v>#NAME?</v>
      </c>
      <c r="G5" s="6" t="e">
        <f t="shared" si="1"/>
        <v>#NAME?</v>
      </c>
      <c r="H5" s="1" t="e">
        <f>IF(AND(MONTH(DATEVALUE([0]!Moisfp2&amp;"1"))=G5,[0]!Anneefp2=F5),[0]!Montantfp2,0)+IF(AND(MONTH(DATEVALUE([0]!MoisFP3&amp;"1"))=G5,[0]!AnnéeFP3=F5),[0]!MontantFP3,0)+IF(AND(MONTH(DATEVALUE([0]!MoisFP4&amp;"1"))=G5,[0]!AnnéeFP4=F5),[0]!MontantFP4,0)+IF(AND(MONTH(DATEVALUE([0]!MoisFP1&amp;"1"))=G5,[0]!AnneeFP1=F5),[0]!MontantFP1,0)</f>
        <v>#NAME?</v>
      </c>
      <c r="I5" s="6" t="s">
        <v>40</v>
      </c>
      <c r="J5" s="6" t="s">
        <v>99</v>
      </c>
      <c r="K5" s="6" t="s">
        <v>41</v>
      </c>
    </row>
    <row r="6" spans="1:15">
      <c r="A6" s="5" t="e">
        <f t="shared" si="3"/>
        <v>#NAME?</v>
      </c>
      <c r="B6" s="7" t="e">
        <f>SUMIFS([0]!LCapitalFP3,[0]!LMoisFP3,$A6)++SUMIFS([0]!LCapitalfp2,[0]!LMoisfp2,$A6)+SUMIFS([0]!LCapitalFP4,[0]!LMoisFP4,$A6)++SUMIFS([0]!LCapitalFP1,[0]!LMoisFP1,$A6)</f>
        <v>#NAME?</v>
      </c>
      <c r="C6" s="7" t="e">
        <f>+SUMIFS([0]!LIntérêtsfp2,[0]!LMoisfp2,$A6)+SUMIFS([0]!LIntérêtsFP3,[0]!LMoisFP3,$A6)+SUMIFS([0]!LIntérêtsFP4,[0]!LMoisFP4,$A6)+SUMIFS([0]!LIntérêtsFP1,[0]!LMoisFP1,$A6)</f>
        <v>#NAME?</v>
      </c>
      <c r="D6" s="7" t="e">
        <f>+SUMIFS([0]!LAssuranceFp2,[0]!LMoisfp2,$A6)+SUMIFS([0]!LAssuranceFP3,[0]!LMoisFP3,$A6)+SUMIFS([0]!LAssuranceFP4,[0]!LMoisFP4,$A6)+SUMIFS([0]!LAssuranceFP1,[0]!LMoisFP1,$A6)</f>
        <v>#NAME?</v>
      </c>
      <c r="E6" s="7" t="e">
        <f t="shared" si="2"/>
        <v>#NAME?</v>
      </c>
      <c r="F6" s="6" t="e">
        <f t="shared" si="0"/>
        <v>#NAME?</v>
      </c>
      <c r="G6" s="6" t="e">
        <f t="shared" si="1"/>
        <v>#NAME?</v>
      </c>
      <c r="H6" s="1" t="e">
        <f>IF(AND(MONTH(DATEVALUE([0]!Moisfp2&amp;"1"))=G6,[0]!Anneefp2=F6),[0]!Montantfp2,0)+IF(AND(MONTH(DATEVALUE([0]!MoisFP3&amp;"1"))=G6,[0]!AnnéeFP3=F6),[0]!MontantFP3,0)+IF(AND(MONTH(DATEVALUE([0]!MoisFP4&amp;"1"))=G6,[0]!AnnéeFP4=F6),[0]!MontantFP4,0)+IF(AND(MONTH(DATEVALUE([0]!MoisFP1&amp;"1"))=G6,[0]!AnneeFP1=F6),[0]!MontantFP1,0)</f>
        <v>#NAME?</v>
      </c>
      <c r="I6" s="6" t="s">
        <v>40</v>
      </c>
      <c r="J6" s="6" t="s">
        <v>99</v>
      </c>
      <c r="K6" s="6" t="s">
        <v>41</v>
      </c>
    </row>
    <row r="7" spans="1:15">
      <c r="A7" s="5" t="e">
        <f t="shared" si="3"/>
        <v>#NAME?</v>
      </c>
      <c r="B7" s="7" t="e">
        <f>SUMIFS([0]!LCapitalFP3,[0]!LMoisFP3,$A7)++SUMIFS([0]!LCapitalfp2,[0]!LMoisfp2,$A7)+SUMIFS([0]!LCapitalFP4,[0]!LMoisFP4,$A7)++SUMIFS([0]!LCapitalFP1,[0]!LMoisFP1,$A7)</f>
        <v>#NAME?</v>
      </c>
      <c r="C7" s="7" t="e">
        <f>+SUMIFS([0]!LIntérêtsfp2,[0]!LMoisfp2,$A7)+SUMIFS([0]!LIntérêtsFP3,[0]!LMoisFP3,$A7)+SUMIFS([0]!LIntérêtsFP4,[0]!LMoisFP4,$A7)+SUMIFS([0]!LIntérêtsFP1,[0]!LMoisFP1,$A7)</f>
        <v>#NAME?</v>
      </c>
      <c r="D7" s="7" t="e">
        <f>+SUMIFS([0]!LAssuranceFp2,[0]!LMoisfp2,$A7)+SUMIFS([0]!LAssuranceFP3,[0]!LMoisFP3,$A7)+SUMIFS([0]!LAssuranceFP4,[0]!LMoisFP4,$A7)+SUMIFS([0]!LAssuranceFP1,[0]!LMoisFP1,$A7)</f>
        <v>#NAME?</v>
      </c>
      <c r="E7" s="7" t="e">
        <f t="shared" si="2"/>
        <v>#NAME?</v>
      </c>
      <c r="F7" s="6" t="e">
        <f t="shared" si="0"/>
        <v>#NAME?</v>
      </c>
      <c r="G7" s="6" t="e">
        <f t="shared" si="1"/>
        <v>#NAME?</v>
      </c>
      <c r="H7" s="1" t="e">
        <f>IF(AND(MONTH(DATEVALUE([0]!Moisfp2&amp;"1"))=G7,[0]!Anneefp2=F7),[0]!Montantfp2,0)+IF(AND(MONTH(DATEVALUE([0]!MoisFP3&amp;"1"))=G7,[0]!AnnéeFP3=F7),[0]!MontantFP3,0)+IF(AND(MONTH(DATEVALUE([0]!MoisFP4&amp;"1"))=G7,[0]!AnnéeFP4=F7),[0]!MontantFP4,0)+IF(AND(MONTH(DATEVALUE([0]!MoisFP1&amp;"1"))=G7,[0]!AnneeFP1=F7),[0]!MontantFP1,0)</f>
        <v>#NAME?</v>
      </c>
      <c r="I7" s="6" t="s">
        <v>40</v>
      </c>
      <c r="J7" s="6" t="s">
        <v>99</v>
      </c>
      <c r="K7" s="6" t="s">
        <v>41</v>
      </c>
    </row>
    <row r="8" spans="1:15">
      <c r="A8" s="5" t="e">
        <f t="shared" si="3"/>
        <v>#NAME?</v>
      </c>
      <c r="B8" s="7" t="e">
        <f>SUMIFS([0]!LCapitalFP3,[0]!LMoisFP3,$A8)++SUMIFS([0]!LCapitalfp2,[0]!LMoisfp2,$A8)+SUMIFS([0]!LCapitalFP4,[0]!LMoisFP4,$A8)++SUMIFS([0]!LCapitalFP1,[0]!LMoisFP1,$A8)</f>
        <v>#NAME?</v>
      </c>
      <c r="C8" s="7" t="e">
        <f>+SUMIFS([0]!LIntérêtsfp2,[0]!LMoisfp2,$A8)+SUMIFS([0]!LIntérêtsFP3,[0]!LMoisFP3,$A8)+SUMIFS([0]!LIntérêtsFP4,[0]!LMoisFP4,$A8)+SUMIFS([0]!LIntérêtsFP1,[0]!LMoisFP1,$A8)</f>
        <v>#NAME?</v>
      </c>
      <c r="D8" s="7" t="e">
        <f>+SUMIFS([0]!LAssuranceFp2,[0]!LMoisfp2,$A8)+SUMIFS([0]!LAssuranceFP3,[0]!LMoisFP3,$A8)+SUMIFS([0]!LAssuranceFP4,[0]!LMoisFP4,$A8)+SUMIFS([0]!LAssuranceFP1,[0]!LMoisFP1,$A8)</f>
        <v>#NAME?</v>
      </c>
      <c r="E8" s="7" t="e">
        <f t="shared" si="2"/>
        <v>#NAME?</v>
      </c>
      <c r="F8" s="6" t="e">
        <f t="shared" si="0"/>
        <v>#NAME?</v>
      </c>
      <c r="G8" s="6" t="e">
        <f t="shared" si="1"/>
        <v>#NAME?</v>
      </c>
      <c r="H8" s="1" t="e">
        <f>IF(AND(MONTH(DATEVALUE([0]!Moisfp2&amp;"1"))=G8,[0]!Anneefp2=F8),[0]!Montantfp2,0)+IF(AND(MONTH(DATEVALUE([0]!MoisFP3&amp;"1"))=G8,[0]!AnnéeFP3=F8),[0]!MontantFP3,0)+IF(AND(MONTH(DATEVALUE([0]!MoisFP4&amp;"1"))=G8,[0]!AnnéeFP4=F8),[0]!MontantFP4,0)+IF(AND(MONTH(DATEVALUE([0]!MoisFP1&amp;"1"))=G8,[0]!AnneeFP1=F8),[0]!MontantFP1,0)</f>
        <v>#NAME?</v>
      </c>
      <c r="I8" s="6" t="s">
        <v>40</v>
      </c>
      <c r="J8" s="6" t="s">
        <v>99</v>
      </c>
      <c r="K8" s="6" t="s">
        <v>41</v>
      </c>
    </row>
    <row r="9" spans="1:15">
      <c r="A9" s="5" t="e">
        <f t="shared" si="3"/>
        <v>#NAME?</v>
      </c>
      <c r="B9" s="7" t="e">
        <f>SUMIFS([0]!LCapitalFP3,[0]!LMoisFP3,$A9)++SUMIFS([0]!LCapitalfp2,[0]!LMoisfp2,$A9)+SUMIFS([0]!LCapitalFP4,[0]!LMoisFP4,$A9)++SUMIFS([0]!LCapitalFP1,[0]!LMoisFP1,$A9)</f>
        <v>#NAME?</v>
      </c>
      <c r="C9" s="7" t="e">
        <f>+SUMIFS([0]!LIntérêtsfp2,[0]!LMoisfp2,$A9)+SUMIFS([0]!LIntérêtsFP3,[0]!LMoisFP3,$A9)+SUMIFS([0]!LIntérêtsFP4,[0]!LMoisFP4,$A9)+SUMIFS([0]!LIntérêtsFP1,[0]!LMoisFP1,$A9)</f>
        <v>#NAME?</v>
      </c>
      <c r="D9" s="7" t="e">
        <f>+SUMIFS([0]!LAssuranceFp2,[0]!LMoisfp2,$A9)+SUMIFS([0]!LAssuranceFP3,[0]!LMoisFP3,$A9)+SUMIFS([0]!LAssuranceFP4,[0]!LMoisFP4,$A9)+SUMIFS([0]!LAssuranceFP1,[0]!LMoisFP1,$A9)</f>
        <v>#NAME?</v>
      </c>
      <c r="E9" s="7" t="e">
        <f t="shared" si="2"/>
        <v>#NAME?</v>
      </c>
      <c r="F9" s="6" t="e">
        <f t="shared" si="0"/>
        <v>#NAME?</v>
      </c>
      <c r="G9" s="6" t="e">
        <f t="shared" si="1"/>
        <v>#NAME?</v>
      </c>
      <c r="H9" s="1" t="e">
        <f>IF(AND(MONTH(DATEVALUE([0]!Moisfp2&amp;"1"))=G9,[0]!Anneefp2=F9),[0]!Montantfp2,0)+IF(AND(MONTH(DATEVALUE([0]!MoisFP3&amp;"1"))=G9,[0]!AnnéeFP3=F9),[0]!MontantFP3,0)+IF(AND(MONTH(DATEVALUE([0]!MoisFP4&amp;"1"))=G9,[0]!AnnéeFP4=F9),[0]!MontantFP4,0)+IF(AND(MONTH(DATEVALUE([0]!MoisFP1&amp;"1"))=G9,[0]!AnneeFP1=F9),[0]!MontantFP1,0)</f>
        <v>#NAME?</v>
      </c>
      <c r="I9" s="6" t="s">
        <v>40</v>
      </c>
      <c r="J9" s="6" t="s">
        <v>99</v>
      </c>
      <c r="K9" s="6" t="s">
        <v>41</v>
      </c>
    </row>
    <row r="10" spans="1:15">
      <c r="A10" s="5" t="e">
        <f t="shared" si="3"/>
        <v>#NAME?</v>
      </c>
      <c r="B10" s="7" t="e">
        <f>SUMIFS([0]!LCapitalFP3,[0]!LMoisFP3,$A10)++SUMIFS([0]!LCapitalfp2,[0]!LMoisfp2,$A10)+SUMIFS([0]!LCapitalFP4,[0]!LMoisFP4,$A10)++SUMIFS([0]!LCapitalFP1,[0]!LMoisFP1,$A10)</f>
        <v>#NAME?</v>
      </c>
      <c r="C10" s="7" t="e">
        <f>+SUMIFS([0]!LIntérêtsfp2,[0]!LMoisfp2,$A10)+SUMIFS([0]!LIntérêtsFP3,[0]!LMoisFP3,$A10)+SUMIFS([0]!LIntérêtsFP4,[0]!LMoisFP4,$A10)+SUMIFS([0]!LIntérêtsFP1,[0]!LMoisFP1,$A10)</f>
        <v>#NAME?</v>
      </c>
      <c r="D10" s="7" t="e">
        <f>+SUMIFS([0]!LAssuranceFp2,[0]!LMoisfp2,$A10)+SUMIFS([0]!LAssuranceFP3,[0]!LMoisFP3,$A10)+SUMIFS([0]!LAssuranceFP4,[0]!LMoisFP4,$A10)+SUMIFS([0]!LAssuranceFP1,[0]!LMoisFP1,$A10)</f>
        <v>#NAME?</v>
      </c>
      <c r="E10" s="7" t="e">
        <f t="shared" si="2"/>
        <v>#NAME?</v>
      </c>
      <c r="F10" s="6" t="e">
        <f t="shared" si="0"/>
        <v>#NAME?</v>
      </c>
      <c r="G10" s="6" t="e">
        <f t="shared" si="1"/>
        <v>#NAME?</v>
      </c>
      <c r="H10" s="1" t="e">
        <f>IF(AND(MONTH(DATEVALUE([0]!Moisfp2&amp;"1"))=G10,[0]!Anneefp2=F10),[0]!Montantfp2,0)+IF(AND(MONTH(DATEVALUE([0]!MoisFP3&amp;"1"))=G10,[0]!AnnéeFP3=F10),[0]!MontantFP3,0)+IF(AND(MONTH(DATEVALUE([0]!MoisFP4&amp;"1"))=G10,[0]!AnnéeFP4=F10),[0]!MontantFP4,0)+IF(AND(MONTH(DATEVALUE([0]!MoisFP1&amp;"1"))=G10,[0]!AnneeFP1=F10),[0]!MontantFP1,0)</f>
        <v>#NAME?</v>
      </c>
      <c r="I10" s="6" t="s">
        <v>40</v>
      </c>
      <c r="J10" s="6" t="s">
        <v>99</v>
      </c>
      <c r="K10" s="6" t="s">
        <v>41</v>
      </c>
    </row>
    <row r="11" spans="1:15">
      <c r="A11" s="5" t="e">
        <f t="shared" si="3"/>
        <v>#NAME?</v>
      </c>
      <c r="B11" s="7" t="e">
        <f>SUMIFS([0]!LCapitalFP3,[0]!LMoisFP3,$A11)++SUMIFS([0]!LCapitalfp2,[0]!LMoisfp2,$A11)+SUMIFS([0]!LCapitalFP4,[0]!LMoisFP4,$A11)++SUMIFS([0]!LCapitalFP1,[0]!LMoisFP1,$A11)</f>
        <v>#NAME?</v>
      </c>
      <c r="C11" s="7" t="e">
        <f>+SUMIFS([0]!LIntérêtsfp2,[0]!LMoisfp2,$A11)+SUMIFS([0]!LIntérêtsFP3,[0]!LMoisFP3,$A11)+SUMIFS([0]!LIntérêtsFP4,[0]!LMoisFP4,$A11)+SUMIFS([0]!LIntérêtsFP1,[0]!LMoisFP1,$A11)</f>
        <v>#NAME?</v>
      </c>
      <c r="D11" s="7" t="e">
        <f>+SUMIFS([0]!LAssuranceFp2,[0]!LMoisfp2,$A11)+SUMIFS([0]!LAssuranceFP3,[0]!LMoisFP3,$A11)+SUMIFS([0]!LAssuranceFP4,[0]!LMoisFP4,$A11)+SUMIFS([0]!LAssuranceFP1,[0]!LMoisFP1,$A11)</f>
        <v>#NAME?</v>
      </c>
      <c r="E11" s="7" t="e">
        <f t="shared" si="2"/>
        <v>#NAME?</v>
      </c>
      <c r="F11" s="6" t="e">
        <f t="shared" si="0"/>
        <v>#NAME?</v>
      </c>
      <c r="G11" s="6" t="e">
        <f t="shared" si="1"/>
        <v>#NAME?</v>
      </c>
      <c r="H11" s="1" t="e">
        <f>IF(AND(MONTH(DATEVALUE([0]!Moisfp2&amp;"1"))=G11,[0]!Anneefp2=F11),[0]!Montantfp2,0)+IF(AND(MONTH(DATEVALUE([0]!MoisFP3&amp;"1"))=G11,[0]!AnnéeFP3=F11),[0]!MontantFP3,0)+IF(AND(MONTH(DATEVALUE([0]!MoisFP4&amp;"1"))=G11,[0]!AnnéeFP4=F11),[0]!MontantFP4,0)+IF(AND(MONTH(DATEVALUE([0]!MoisFP1&amp;"1"))=G11,[0]!AnneeFP1=F11),[0]!MontantFP1,0)</f>
        <v>#NAME?</v>
      </c>
      <c r="I11" s="6" t="s">
        <v>40</v>
      </c>
      <c r="J11" s="6" t="s">
        <v>99</v>
      </c>
      <c r="K11" s="6" t="s">
        <v>41</v>
      </c>
      <c r="N11" s="7"/>
    </row>
    <row r="12" spans="1:15">
      <c r="A12" s="5" t="e">
        <f t="shared" si="3"/>
        <v>#NAME?</v>
      </c>
      <c r="B12" s="7" t="e">
        <f>SUMIFS([0]!LCapitalFP3,[0]!LMoisFP3,$A12)++SUMIFS([0]!LCapitalfp2,[0]!LMoisfp2,$A12)+SUMIFS([0]!LCapitalFP4,[0]!LMoisFP4,$A12)++SUMIFS([0]!LCapitalFP1,[0]!LMoisFP1,$A12)</f>
        <v>#NAME?</v>
      </c>
      <c r="C12" s="7" t="e">
        <f>+SUMIFS([0]!LIntérêtsfp2,[0]!LMoisfp2,$A12)+SUMIFS([0]!LIntérêtsFP3,[0]!LMoisFP3,$A12)+SUMIFS([0]!LIntérêtsFP4,[0]!LMoisFP4,$A12)+SUMIFS([0]!LIntérêtsFP1,[0]!LMoisFP1,$A12)</f>
        <v>#NAME?</v>
      </c>
      <c r="D12" s="7" t="e">
        <f>+SUMIFS([0]!LAssuranceFp2,[0]!LMoisfp2,$A12)+SUMIFS([0]!LAssuranceFP3,[0]!LMoisFP3,$A12)+SUMIFS([0]!LAssuranceFP4,[0]!LMoisFP4,$A12)+SUMIFS([0]!LAssuranceFP1,[0]!LMoisFP1,$A12)</f>
        <v>#NAME?</v>
      </c>
      <c r="E12" s="7" t="e">
        <f t="shared" si="2"/>
        <v>#NAME?</v>
      </c>
      <c r="F12" s="6" t="e">
        <f t="shared" si="0"/>
        <v>#NAME?</v>
      </c>
      <c r="G12" s="6" t="e">
        <f t="shared" si="1"/>
        <v>#NAME?</v>
      </c>
      <c r="H12" s="1" t="e">
        <f>IF(AND(MONTH(DATEVALUE([0]!Moisfp2&amp;"1"))=G12,[0]!Anneefp2=F12),[0]!Montantfp2,0)+IF(AND(MONTH(DATEVALUE([0]!MoisFP3&amp;"1"))=G12,[0]!AnnéeFP3=F12),[0]!MontantFP3,0)+IF(AND(MONTH(DATEVALUE([0]!MoisFP4&amp;"1"))=G12,[0]!AnnéeFP4=F12),[0]!MontantFP4,0)+IF(AND(MONTH(DATEVALUE([0]!MoisFP1&amp;"1"))=G12,[0]!AnneeFP1=F12),[0]!MontantFP1,0)</f>
        <v>#NAME?</v>
      </c>
      <c r="I12" s="6" t="s">
        <v>40</v>
      </c>
      <c r="J12" s="6" t="s">
        <v>99</v>
      </c>
      <c r="K12" s="6" t="s">
        <v>41</v>
      </c>
      <c r="N12" s="7"/>
    </row>
    <row r="13" spans="1:15">
      <c r="A13" s="5" t="e">
        <f t="shared" si="3"/>
        <v>#NAME?</v>
      </c>
      <c r="B13" s="7" t="e">
        <f>SUMIFS([0]!LCapitalFP3,[0]!LMoisFP3,$A13)++SUMIFS([0]!LCapitalfp2,[0]!LMoisfp2,$A13)+SUMIFS([0]!LCapitalFP4,[0]!LMoisFP4,$A13)++SUMIFS([0]!LCapitalFP1,[0]!LMoisFP1,$A13)</f>
        <v>#NAME?</v>
      </c>
      <c r="C13" s="7" t="e">
        <f>+SUMIFS([0]!LIntérêtsfp2,[0]!LMoisfp2,$A13)+SUMIFS([0]!LIntérêtsFP3,[0]!LMoisFP3,$A13)+SUMIFS([0]!LIntérêtsFP4,[0]!LMoisFP4,$A13)+SUMIFS([0]!LIntérêtsFP1,[0]!LMoisFP1,$A13)</f>
        <v>#NAME?</v>
      </c>
      <c r="D13" s="7" t="e">
        <f>+SUMIFS([0]!LAssuranceFp2,[0]!LMoisfp2,$A13)+SUMIFS([0]!LAssuranceFP3,[0]!LMoisFP3,$A13)+SUMIFS([0]!LAssuranceFP4,[0]!LMoisFP4,$A13)+SUMIFS([0]!LAssuranceFP1,[0]!LMoisFP1,$A13)</f>
        <v>#NAME?</v>
      </c>
      <c r="E13" s="7" t="e">
        <f t="shared" si="2"/>
        <v>#NAME?</v>
      </c>
      <c r="F13" s="6" t="e">
        <f t="shared" si="0"/>
        <v>#NAME?</v>
      </c>
      <c r="G13" s="6" t="e">
        <f t="shared" si="1"/>
        <v>#NAME?</v>
      </c>
      <c r="H13" s="1" t="e">
        <f>IF(AND(MONTH(DATEVALUE([0]!Moisfp2&amp;"1"))=G13,[0]!Anneefp2=F13),[0]!Montantfp2,0)+IF(AND(MONTH(DATEVALUE([0]!MoisFP3&amp;"1"))=G13,[0]!AnnéeFP3=F13),[0]!MontantFP3,0)+IF(AND(MONTH(DATEVALUE([0]!MoisFP4&amp;"1"))=G13,[0]!AnnéeFP4=F13),[0]!MontantFP4,0)+IF(AND(MONTH(DATEVALUE([0]!MoisFP1&amp;"1"))=G13,[0]!AnneeFP1=F13),[0]!MontantFP1,0)</f>
        <v>#NAME?</v>
      </c>
      <c r="I13" s="6" t="s">
        <v>40</v>
      </c>
      <c r="J13" s="6" t="s">
        <v>99</v>
      </c>
      <c r="K13" s="6" t="s">
        <v>41</v>
      </c>
      <c r="N13" s="7"/>
    </row>
    <row r="14" spans="1:15">
      <c r="A14" s="5" t="e">
        <f t="shared" si="3"/>
        <v>#NAME?</v>
      </c>
      <c r="B14" s="7" t="e">
        <f>SUMIFS([0]!LCapitalFP3,[0]!LMoisFP3,$A14)++SUMIFS([0]!LCapitalfp2,[0]!LMoisfp2,$A14)+SUMIFS([0]!LCapitalFP4,[0]!LMoisFP4,$A14)++SUMIFS([0]!LCapitalFP1,[0]!LMoisFP1,$A14)</f>
        <v>#NAME?</v>
      </c>
      <c r="C14" s="7" t="e">
        <f>+SUMIFS([0]!LIntérêtsfp2,[0]!LMoisfp2,$A14)+SUMIFS([0]!LIntérêtsFP3,[0]!LMoisFP3,$A14)+SUMIFS([0]!LIntérêtsFP4,[0]!LMoisFP4,$A14)+SUMIFS([0]!LIntérêtsFP1,[0]!LMoisFP1,$A14)</f>
        <v>#NAME?</v>
      </c>
      <c r="D14" s="7" t="e">
        <f>+SUMIFS([0]!LAssuranceFp2,[0]!LMoisfp2,$A14)+SUMIFS([0]!LAssuranceFP3,[0]!LMoisFP3,$A14)+SUMIFS([0]!LAssuranceFP4,[0]!LMoisFP4,$A14)+SUMIFS([0]!LAssuranceFP1,[0]!LMoisFP1,$A14)</f>
        <v>#NAME?</v>
      </c>
      <c r="E14" s="7" t="e">
        <f t="shared" si="2"/>
        <v>#NAME?</v>
      </c>
      <c r="F14" s="6" t="e">
        <f t="shared" si="0"/>
        <v>#NAME?</v>
      </c>
      <c r="G14" s="6" t="e">
        <f t="shared" si="1"/>
        <v>#NAME?</v>
      </c>
      <c r="H14" s="1" t="e">
        <f>IF(AND(MONTH(DATEVALUE([0]!Moisfp2&amp;"1"))=G14,[0]!Anneefp2=F14),[0]!Montantfp2,0)+IF(AND(MONTH(DATEVALUE([0]!MoisFP3&amp;"1"))=G14,[0]!AnnéeFP3=F14),[0]!MontantFP3,0)+IF(AND(MONTH(DATEVALUE([0]!MoisFP4&amp;"1"))=G14,[0]!AnnéeFP4=F14),[0]!MontantFP4,0)+IF(AND(MONTH(DATEVALUE([0]!MoisFP1&amp;"1"))=G14,[0]!AnneeFP1=F14),[0]!MontantFP1,0)</f>
        <v>#NAME?</v>
      </c>
      <c r="I14" s="6" t="s">
        <v>40</v>
      </c>
      <c r="J14" s="6" t="s">
        <v>99</v>
      </c>
      <c r="K14" s="6" t="s">
        <v>41</v>
      </c>
      <c r="N14" s="7"/>
    </row>
    <row r="15" spans="1:15">
      <c r="A15" s="5" t="e">
        <f t="shared" si="3"/>
        <v>#NAME?</v>
      </c>
      <c r="B15" s="7" t="e">
        <f>SUMIFS([0]!LCapitalFP3,[0]!LMoisFP3,$A15)++SUMIFS([0]!LCapitalfp2,[0]!LMoisfp2,$A15)+SUMIFS([0]!LCapitalFP4,[0]!LMoisFP4,$A15)++SUMIFS([0]!LCapitalFP1,[0]!LMoisFP1,$A15)</f>
        <v>#NAME?</v>
      </c>
      <c r="C15" s="7" t="e">
        <f>+SUMIFS([0]!LIntérêtsfp2,[0]!LMoisfp2,$A15)+SUMIFS([0]!LIntérêtsFP3,[0]!LMoisFP3,$A15)+SUMIFS([0]!LIntérêtsFP4,[0]!LMoisFP4,$A15)+SUMIFS([0]!LIntérêtsFP1,[0]!LMoisFP1,$A15)</f>
        <v>#NAME?</v>
      </c>
      <c r="D15" s="7" t="e">
        <f>+SUMIFS([0]!LAssuranceFp2,[0]!LMoisfp2,$A15)+SUMIFS([0]!LAssuranceFP3,[0]!LMoisFP3,$A15)+SUMIFS([0]!LAssuranceFP4,[0]!LMoisFP4,$A15)+SUMIFS([0]!LAssuranceFP1,[0]!LMoisFP1,$A15)</f>
        <v>#NAME?</v>
      </c>
      <c r="E15" s="7" t="e">
        <f t="shared" si="2"/>
        <v>#NAME?</v>
      </c>
      <c r="F15" s="6" t="e">
        <f t="shared" si="0"/>
        <v>#NAME?</v>
      </c>
      <c r="G15" s="6" t="e">
        <f t="shared" si="1"/>
        <v>#NAME?</v>
      </c>
      <c r="H15" s="1" t="e">
        <f>IF(AND(MONTH(DATEVALUE([0]!Moisfp2&amp;"1"))=G15,[0]!Anneefp2=F15),[0]!Montantfp2,0)+IF(AND(MONTH(DATEVALUE([0]!MoisFP3&amp;"1"))=G15,[0]!AnnéeFP3=F15),[0]!MontantFP3,0)+IF(AND(MONTH(DATEVALUE([0]!MoisFP4&amp;"1"))=G15,[0]!AnnéeFP4=F15),[0]!MontantFP4,0)+IF(AND(MONTH(DATEVALUE([0]!MoisFP1&amp;"1"))=G15,[0]!AnneeFP1=F15),[0]!MontantFP1,0)</f>
        <v>#NAME?</v>
      </c>
      <c r="I15" s="6" t="s">
        <v>40</v>
      </c>
      <c r="J15" s="6" t="s">
        <v>99</v>
      </c>
      <c r="K15" s="6" t="s">
        <v>41</v>
      </c>
      <c r="N15" s="7"/>
    </row>
    <row r="16" spans="1:15">
      <c r="A16" s="5" t="e">
        <f t="shared" si="3"/>
        <v>#NAME?</v>
      </c>
      <c r="B16" s="7" t="e">
        <f>SUMIFS([0]!LCapitalFP3,[0]!LMoisFP3,$A16)++SUMIFS([0]!LCapitalfp2,[0]!LMoisfp2,$A16)+SUMIFS([0]!LCapitalFP4,[0]!LMoisFP4,$A16)++SUMIFS([0]!LCapitalFP1,[0]!LMoisFP1,$A16)</f>
        <v>#NAME?</v>
      </c>
      <c r="C16" s="7" t="e">
        <f>+SUMIFS([0]!LIntérêtsfp2,[0]!LMoisfp2,$A16)+SUMIFS([0]!LIntérêtsFP3,[0]!LMoisFP3,$A16)+SUMIFS([0]!LIntérêtsFP4,[0]!LMoisFP4,$A16)+SUMIFS([0]!LIntérêtsFP1,[0]!LMoisFP1,$A16)</f>
        <v>#NAME?</v>
      </c>
      <c r="D16" s="7" t="e">
        <f>+SUMIFS([0]!LAssuranceFp2,[0]!LMoisfp2,$A16)+SUMIFS([0]!LAssuranceFP3,[0]!LMoisFP3,$A16)+SUMIFS([0]!LAssuranceFP4,[0]!LMoisFP4,$A16)+SUMIFS([0]!LAssuranceFP1,[0]!LMoisFP1,$A16)</f>
        <v>#NAME?</v>
      </c>
      <c r="E16" s="7" t="e">
        <f t="shared" si="2"/>
        <v>#NAME?</v>
      </c>
      <c r="F16" s="6" t="e">
        <f t="shared" si="0"/>
        <v>#NAME?</v>
      </c>
      <c r="G16" s="6" t="e">
        <f t="shared" si="1"/>
        <v>#NAME?</v>
      </c>
      <c r="H16" s="1" t="e">
        <f>IF(AND(MONTH(DATEVALUE([0]!Moisfp2&amp;"1"))=G16,[0]!Anneefp2=F16),[0]!Montantfp2,0)+IF(AND(MONTH(DATEVALUE([0]!MoisFP3&amp;"1"))=G16,[0]!AnnéeFP3=F16),[0]!MontantFP3,0)+IF(AND(MONTH(DATEVALUE([0]!MoisFP4&amp;"1"))=G16,[0]!AnnéeFP4=F16),[0]!MontantFP4,0)+IF(AND(MONTH(DATEVALUE([0]!MoisFP1&amp;"1"))=G16,[0]!AnneeFP1=F16),[0]!MontantFP1,0)</f>
        <v>#NAME?</v>
      </c>
      <c r="I16" s="6" t="s">
        <v>40</v>
      </c>
      <c r="J16" s="6" t="s">
        <v>99</v>
      </c>
      <c r="K16" s="6" t="s">
        <v>41</v>
      </c>
      <c r="N16" s="7"/>
    </row>
    <row r="17" spans="1:14">
      <c r="A17" s="5" t="e">
        <f t="shared" si="3"/>
        <v>#NAME?</v>
      </c>
      <c r="B17" s="7" t="e">
        <f>SUMIFS([0]!LCapitalFP3,[0]!LMoisFP3,$A17)++SUMIFS([0]!LCapitalfp2,[0]!LMoisfp2,$A17)+SUMIFS([0]!LCapitalFP4,[0]!LMoisFP4,$A17)++SUMIFS([0]!LCapitalFP1,[0]!LMoisFP1,$A17)</f>
        <v>#NAME?</v>
      </c>
      <c r="C17" s="7" t="e">
        <f>+SUMIFS([0]!LIntérêtsfp2,[0]!LMoisfp2,$A17)+SUMIFS([0]!LIntérêtsFP3,[0]!LMoisFP3,$A17)+SUMIFS([0]!LIntérêtsFP4,[0]!LMoisFP4,$A17)+SUMIFS([0]!LIntérêtsFP1,[0]!LMoisFP1,$A17)</f>
        <v>#NAME?</v>
      </c>
      <c r="D17" s="7" t="e">
        <f>+SUMIFS([0]!LAssuranceFp2,[0]!LMoisfp2,$A17)+SUMIFS([0]!LAssuranceFP3,[0]!LMoisFP3,$A17)+SUMIFS([0]!LAssuranceFP4,[0]!LMoisFP4,$A17)+SUMIFS([0]!LAssuranceFP1,[0]!LMoisFP1,$A17)</f>
        <v>#NAME?</v>
      </c>
      <c r="E17" s="7" t="e">
        <f t="shared" si="2"/>
        <v>#NAME?</v>
      </c>
      <c r="F17" s="6" t="e">
        <f t="shared" si="0"/>
        <v>#NAME?</v>
      </c>
      <c r="G17" s="6" t="e">
        <f t="shared" si="1"/>
        <v>#NAME?</v>
      </c>
      <c r="H17" s="1" t="e">
        <f>IF(AND(MONTH(DATEVALUE([0]!Moisfp2&amp;"1"))=G17,[0]!Anneefp2=F17),[0]!Montantfp2,0)+IF(AND(MONTH(DATEVALUE([0]!MoisFP3&amp;"1"))=G17,[0]!AnnéeFP3=F17),[0]!MontantFP3,0)+IF(AND(MONTH(DATEVALUE([0]!MoisFP4&amp;"1"))=G17,[0]!AnnéeFP4=F17),[0]!MontantFP4,0)+IF(AND(MONTH(DATEVALUE([0]!MoisFP1&amp;"1"))=G17,[0]!AnneeFP1=F17),[0]!MontantFP1,0)</f>
        <v>#NAME?</v>
      </c>
      <c r="I17" s="6" t="s">
        <v>40</v>
      </c>
      <c r="J17" s="6" t="s">
        <v>99</v>
      </c>
      <c r="K17" s="6" t="s">
        <v>41</v>
      </c>
      <c r="N17" s="7"/>
    </row>
    <row r="18" spans="1:14">
      <c r="A18" s="5" t="e">
        <f t="shared" si="3"/>
        <v>#NAME?</v>
      </c>
      <c r="B18" s="7" t="e">
        <f>SUMIFS([0]!LCapitalFP3,[0]!LMoisFP3,$A18)++SUMIFS([0]!LCapitalfp2,[0]!LMoisfp2,$A18)+SUMIFS([0]!LCapitalFP4,[0]!LMoisFP4,$A18)++SUMIFS([0]!LCapitalFP1,[0]!LMoisFP1,$A18)</f>
        <v>#NAME?</v>
      </c>
      <c r="C18" s="7" t="e">
        <f>+SUMIFS([0]!LIntérêtsfp2,[0]!LMoisfp2,$A18)+SUMIFS([0]!LIntérêtsFP3,[0]!LMoisFP3,$A18)+SUMIFS([0]!LIntérêtsFP4,[0]!LMoisFP4,$A18)+SUMIFS([0]!LIntérêtsFP1,[0]!LMoisFP1,$A18)</f>
        <v>#NAME?</v>
      </c>
      <c r="D18" s="7" t="e">
        <f>+SUMIFS([0]!LAssuranceFp2,[0]!LMoisfp2,$A18)+SUMIFS([0]!LAssuranceFP3,[0]!LMoisFP3,$A18)+SUMIFS([0]!LAssuranceFP4,[0]!LMoisFP4,$A18)+SUMIFS([0]!LAssuranceFP1,[0]!LMoisFP1,$A18)</f>
        <v>#NAME?</v>
      </c>
      <c r="E18" s="7" t="e">
        <f t="shared" si="2"/>
        <v>#NAME?</v>
      </c>
      <c r="F18" s="6" t="e">
        <f t="shared" si="0"/>
        <v>#NAME?</v>
      </c>
      <c r="G18" s="6" t="e">
        <f t="shared" si="1"/>
        <v>#NAME?</v>
      </c>
      <c r="H18" s="1" t="e">
        <f>IF(AND(MONTH(DATEVALUE([0]!Moisfp2&amp;"1"))=G18,[0]!Anneefp2=F18),[0]!Montantfp2,0)+IF(AND(MONTH(DATEVALUE([0]!MoisFP3&amp;"1"))=G18,[0]!AnnéeFP3=F18),[0]!MontantFP3,0)+IF(AND(MONTH(DATEVALUE([0]!MoisFP4&amp;"1"))=G18,[0]!AnnéeFP4=F18),[0]!MontantFP4,0)+IF(AND(MONTH(DATEVALUE([0]!MoisFP1&amp;"1"))=G18,[0]!AnneeFP1=F18),[0]!MontantFP1,0)</f>
        <v>#NAME?</v>
      </c>
      <c r="I18" s="6" t="s">
        <v>40</v>
      </c>
      <c r="J18" s="6" t="s">
        <v>99</v>
      </c>
      <c r="K18" s="6" t="s">
        <v>41</v>
      </c>
      <c r="N18" s="7"/>
    </row>
    <row r="19" spans="1:14">
      <c r="A19" s="5" t="e">
        <f t="shared" si="3"/>
        <v>#NAME?</v>
      </c>
      <c r="B19" s="7" t="e">
        <f>SUMIFS([0]!LCapitalFP3,[0]!LMoisFP3,$A19)++SUMIFS([0]!LCapitalfp2,[0]!LMoisfp2,$A19)+SUMIFS([0]!LCapitalFP4,[0]!LMoisFP4,$A19)++SUMIFS([0]!LCapitalFP1,[0]!LMoisFP1,$A19)</f>
        <v>#NAME?</v>
      </c>
      <c r="C19" s="7" t="e">
        <f>+SUMIFS([0]!LIntérêtsfp2,[0]!LMoisfp2,$A19)+SUMIFS([0]!LIntérêtsFP3,[0]!LMoisFP3,$A19)+SUMIFS([0]!LIntérêtsFP4,[0]!LMoisFP4,$A19)+SUMIFS([0]!LIntérêtsFP1,[0]!LMoisFP1,$A19)</f>
        <v>#NAME?</v>
      </c>
      <c r="D19" s="7" t="e">
        <f>+SUMIFS([0]!LAssuranceFp2,[0]!LMoisfp2,$A19)+SUMIFS([0]!LAssuranceFP3,[0]!LMoisFP3,$A19)+SUMIFS([0]!LAssuranceFP4,[0]!LMoisFP4,$A19)+SUMIFS([0]!LAssuranceFP1,[0]!LMoisFP1,$A19)</f>
        <v>#NAME?</v>
      </c>
      <c r="E19" s="7" t="e">
        <f t="shared" si="2"/>
        <v>#NAME?</v>
      </c>
      <c r="F19" s="6" t="e">
        <f t="shared" si="0"/>
        <v>#NAME?</v>
      </c>
      <c r="G19" s="6" t="e">
        <f t="shared" si="1"/>
        <v>#NAME?</v>
      </c>
      <c r="H19" s="1" t="e">
        <f>IF(AND(MONTH(DATEVALUE([0]!Moisfp2&amp;"1"))=G19,[0]!Anneefp2=F19),[0]!Montantfp2,0)+IF(AND(MONTH(DATEVALUE([0]!MoisFP3&amp;"1"))=G19,[0]!AnnéeFP3=F19),[0]!MontantFP3,0)+IF(AND(MONTH(DATEVALUE([0]!MoisFP4&amp;"1"))=G19,[0]!AnnéeFP4=F19),[0]!MontantFP4,0)+IF(AND(MONTH(DATEVALUE([0]!MoisFP1&amp;"1"))=G19,[0]!AnneeFP1=F19),[0]!MontantFP1,0)</f>
        <v>#NAME?</v>
      </c>
      <c r="I19" s="6" t="s">
        <v>40</v>
      </c>
      <c r="J19" s="6" t="s">
        <v>99</v>
      </c>
      <c r="K19" s="6" t="s">
        <v>41</v>
      </c>
      <c r="N19" s="7"/>
    </row>
    <row r="20" spans="1:14">
      <c r="A20" s="5" t="e">
        <f t="shared" si="3"/>
        <v>#NAME?</v>
      </c>
      <c r="B20" s="7" t="e">
        <f>SUMIFS([0]!LCapitalFP3,[0]!LMoisFP3,$A20)++SUMIFS([0]!LCapitalfp2,[0]!LMoisfp2,$A20)+SUMIFS([0]!LCapitalFP4,[0]!LMoisFP4,$A20)++SUMIFS([0]!LCapitalFP1,[0]!LMoisFP1,$A20)</f>
        <v>#NAME?</v>
      </c>
      <c r="C20" s="7" t="e">
        <f>+SUMIFS([0]!LIntérêtsfp2,[0]!LMoisfp2,$A20)+SUMIFS([0]!LIntérêtsFP3,[0]!LMoisFP3,$A20)+SUMIFS([0]!LIntérêtsFP4,[0]!LMoisFP4,$A20)+SUMIFS([0]!LIntérêtsFP1,[0]!LMoisFP1,$A20)</f>
        <v>#NAME?</v>
      </c>
      <c r="D20" s="7" t="e">
        <f>+SUMIFS([0]!LAssuranceFp2,[0]!LMoisfp2,$A20)+SUMIFS([0]!LAssuranceFP3,[0]!LMoisFP3,$A20)+SUMIFS([0]!LAssuranceFP4,[0]!LMoisFP4,$A20)+SUMIFS([0]!LAssuranceFP1,[0]!LMoisFP1,$A20)</f>
        <v>#NAME?</v>
      </c>
      <c r="E20" s="7" t="e">
        <f t="shared" si="2"/>
        <v>#NAME?</v>
      </c>
      <c r="F20" s="6" t="e">
        <f t="shared" si="0"/>
        <v>#NAME?</v>
      </c>
      <c r="G20" s="6" t="e">
        <f t="shared" si="1"/>
        <v>#NAME?</v>
      </c>
      <c r="H20" s="1" t="e">
        <f>IF(AND(MONTH(DATEVALUE([0]!Moisfp2&amp;"1"))=G20,[0]!Anneefp2=F20),[0]!Montantfp2,0)+IF(AND(MONTH(DATEVALUE([0]!MoisFP3&amp;"1"))=G20,[0]!AnnéeFP3=F20),[0]!MontantFP3,0)+IF(AND(MONTH(DATEVALUE([0]!MoisFP4&amp;"1"))=G20,[0]!AnnéeFP4=F20),[0]!MontantFP4,0)+IF(AND(MONTH(DATEVALUE([0]!MoisFP1&amp;"1"))=G20,[0]!AnneeFP1=F20),[0]!MontantFP1,0)</f>
        <v>#NAME?</v>
      </c>
      <c r="I20" s="6" t="s">
        <v>40</v>
      </c>
      <c r="J20" s="6" t="s">
        <v>99</v>
      </c>
      <c r="K20" s="6" t="s">
        <v>41</v>
      </c>
      <c r="N20" s="7"/>
    </row>
    <row r="21" spans="1:14">
      <c r="A21" s="5" t="e">
        <f t="shared" si="3"/>
        <v>#NAME?</v>
      </c>
      <c r="B21" s="7" t="e">
        <f>SUMIFS([0]!LCapitalFP3,[0]!LMoisFP3,$A21)++SUMIFS([0]!LCapitalfp2,[0]!LMoisfp2,$A21)+SUMIFS([0]!LCapitalFP4,[0]!LMoisFP4,$A21)++SUMIFS([0]!LCapitalFP1,[0]!LMoisFP1,$A21)</f>
        <v>#NAME?</v>
      </c>
      <c r="C21" s="7" t="e">
        <f>+SUMIFS([0]!LIntérêtsfp2,[0]!LMoisfp2,$A21)+SUMIFS([0]!LIntérêtsFP3,[0]!LMoisFP3,$A21)+SUMIFS([0]!LIntérêtsFP4,[0]!LMoisFP4,$A21)+SUMIFS([0]!LIntérêtsFP1,[0]!LMoisFP1,$A21)</f>
        <v>#NAME?</v>
      </c>
      <c r="D21" s="7" t="e">
        <f>+SUMIFS([0]!LAssuranceFp2,[0]!LMoisfp2,$A21)+SUMIFS([0]!LAssuranceFP3,[0]!LMoisFP3,$A21)+SUMIFS([0]!LAssuranceFP4,[0]!LMoisFP4,$A21)+SUMIFS([0]!LAssuranceFP1,[0]!LMoisFP1,$A21)</f>
        <v>#NAME?</v>
      </c>
      <c r="E21" s="7" t="e">
        <f t="shared" si="2"/>
        <v>#NAME?</v>
      </c>
      <c r="F21" s="6" t="e">
        <f t="shared" si="0"/>
        <v>#NAME?</v>
      </c>
      <c r="G21" s="6" t="e">
        <f t="shared" si="1"/>
        <v>#NAME?</v>
      </c>
      <c r="H21" s="1" t="e">
        <f>IF(AND(MONTH(DATEVALUE([0]!Moisfp2&amp;"1"))=G21,[0]!Anneefp2=F21),[0]!Montantfp2,0)+IF(AND(MONTH(DATEVALUE([0]!MoisFP3&amp;"1"))=G21,[0]!AnnéeFP3=F21),[0]!MontantFP3,0)+IF(AND(MONTH(DATEVALUE([0]!MoisFP4&amp;"1"))=G21,[0]!AnnéeFP4=F21),[0]!MontantFP4,0)+IF(AND(MONTH(DATEVALUE([0]!MoisFP1&amp;"1"))=G21,[0]!AnneeFP1=F21),[0]!MontantFP1,0)</f>
        <v>#NAME?</v>
      </c>
      <c r="I21" s="6" t="s">
        <v>40</v>
      </c>
      <c r="J21" s="6" t="s">
        <v>99</v>
      </c>
      <c r="K21" s="6" t="s">
        <v>41</v>
      </c>
      <c r="N21" s="7"/>
    </row>
    <row r="22" spans="1:14">
      <c r="A22" s="5" t="e">
        <f t="shared" si="3"/>
        <v>#NAME?</v>
      </c>
      <c r="B22" s="7" t="e">
        <f>SUMIFS([0]!LCapitalFP3,[0]!LMoisFP3,$A22)++SUMIFS([0]!LCapitalfp2,[0]!LMoisfp2,$A22)+SUMIFS([0]!LCapitalFP4,[0]!LMoisFP4,$A22)++SUMIFS([0]!LCapitalFP1,[0]!LMoisFP1,$A22)</f>
        <v>#NAME?</v>
      </c>
      <c r="C22" s="7" t="e">
        <f>+SUMIFS([0]!LIntérêtsfp2,[0]!LMoisfp2,$A22)+SUMIFS([0]!LIntérêtsFP3,[0]!LMoisFP3,$A22)+SUMIFS([0]!LIntérêtsFP4,[0]!LMoisFP4,$A22)+SUMIFS([0]!LIntérêtsFP1,[0]!LMoisFP1,$A22)</f>
        <v>#NAME?</v>
      </c>
      <c r="D22" s="7" t="e">
        <f>+SUMIFS([0]!LAssuranceFp2,[0]!LMoisfp2,$A22)+SUMIFS([0]!LAssuranceFP3,[0]!LMoisFP3,$A22)+SUMIFS([0]!LAssuranceFP4,[0]!LMoisFP4,$A22)+SUMIFS([0]!LAssuranceFP1,[0]!LMoisFP1,$A22)</f>
        <v>#NAME?</v>
      </c>
      <c r="E22" s="7" t="e">
        <f t="shared" si="2"/>
        <v>#NAME?</v>
      </c>
      <c r="F22" s="6" t="e">
        <f t="shared" si="0"/>
        <v>#NAME?</v>
      </c>
      <c r="G22" s="6" t="e">
        <f t="shared" si="1"/>
        <v>#NAME?</v>
      </c>
      <c r="H22" s="1" t="e">
        <f>IF(AND(MONTH(DATEVALUE([0]!Moisfp2&amp;"1"))=G22,[0]!Anneefp2=F22),[0]!Montantfp2,0)+IF(AND(MONTH(DATEVALUE([0]!MoisFP3&amp;"1"))=G22,[0]!AnnéeFP3=F22),[0]!MontantFP3,0)+IF(AND(MONTH(DATEVALUE([0]!MoisFP4&amp;"1"))=G22,[0]!AnnéeFP4=F22),[0]!MontantFP4,0)+IF(AND(MONTH(DATEVALUE([0]!MoisFP1&amp;"1"))=G22,[0]!AnneeFP1=F22),[0]!MontantFP1,0)</f>
        <v>#NAME?</v>
      </c>
      <c r="I22" s="6" t="s">
        <v>40</v>
      </c>
      <c r="J22" s="6" t="s">
        <v>99</v>
      </c>
      <c r="K22" s="6" t="s">
        <v>41</v>
      </c>
      <c r="N22" s="7"/>
    </row>
    <row r="23" spans="1:14">
      <c r="A23" s="5" t="e">
        <f t="shared" si="3"/>
        <v>#NAME?</v>
      </c>
      <c r="B23" s="7" t="e">
        <f>SUMIFS([0]!LCapitalFP3,[0]!LMoisFP3,$A23)++SUMIFS([0]!LCapitalfp2,[0]!LMoisfp2,$A23)+SUMIFS([0]!LCapitalFP4,[0]!LMoisFP4,$A23)++SUMIFS([0]!LCapitalFP1,[0]!LMoisFP1,$A23)</f>
        <v>#NAME?</v>
      </c>
      <c r="C23" s="7" t="e">
        <f>+SUMIFS([0]!LIntérêtsfp2,[0]!LMoisfp2,$A23)+SUMIFS([0]!LIntérêtsFP3,[0]!LMoisFP3,$A23)+SUMIFS([0]!LIntérêtsFP4,[0]!LMoisFP4,$A23)+SUMIFS([0]!LIntérêtsFP1,[0]!LMoisFP1,$A23)</f>
        <v>#NAME?</v>
      </c>
      <c r="D23" s="7" t="e">
        <f>+SUMIFS([0]!LAssuranceFp2,[0]!LMoisfp2,$A23)+SUMIFS([0]!LAssuranceFP3,[0]!LMoisFP3,$A23)+SUMIFS([0]!LAssuranceFP4,[0]!LMoisFP4,$A23)+SUMIFS([0]!LAssuranceFP1,[0]!LMoisFP1,$A23)</f>
        <v>#NAME?</v>
      </c>
      <c r="E23" s="7" t="e">
        <f t="shared" si="2"/>
        <v>#NAME?</v>
      </c>
      <c r="F23" s="6" t="e">
        <f t="shared" si="0"/>
        <v>#NAME?</v>
      </c>
      <c r="G23" s="6" t="e">
        <f t="shared" si="1"/>
        <v>#NAME?</v>
      </c>
      <c r="H23" s="1" t="e">
        <f>IF(AND(MONTH(DATEVALUE([0]!Moisfp2&amp;"1"))=G23,[0]!Anneefp2=F23),[0]!Montantfp2,0)+IF(AND(MONTH(DATEVALUE([0]!MoisFP3&amp;"1"))=G23,[0]!AnnéeFP3=F23),[0]!MontantFP3,0)+IF(AND(MONTH(DATEVALUE([0]!MoisFP4&amp;"1"))=G23,[0]!AnnéeFP4=F23),[0]!MontantFP4,0)+IF(AND(MONTH(DATEVALUE([0]!MoisFP1&amp;"1"))=G23,[0]!AnneeFP1=F23),[0]!MontantFP1,0)</f>
        <v>#NAME?</v>
      </c>
      <c r="I23" s="6" t="s">
        <v>40</v>
      </c>
      <c r="J23" s="6" t="s">
        <v>99</v>
      </c>
      <c r="K23" s="6" t="s">
        <v>41</v>
      </c>
      <c r="N23" s="7"/>
    </row>
    <row r="24" spans="1:14">
      <c r="A24" s="5" t="e">
        <f t="shared" si="3"/>
        <v>#NAME?</v>
      </c>
      <c r="B24" s="7" t="e">
        <f>SUMIFS([0]!LCapitalFP3,[0]!LMoisFP3,$A24)++SUMIFS([0]!LCapitalfp2,[0]!LMoisfp2,$A24)+SUMIFS([0]!LCapitalFP4,[0]!LMoisFP4,$A24)++SUMIFS([0]!LCapitalFP1,[0]!LMoisFP1,$A24)</f>
        <v>#NAME?</v>
      </c>
      <c r="C24" s="7" t="e">
        <f>+SUMIFS([0]!LIntérêtsfp2,[0]!LMoisfp2,$A24)+SUMIFS([0]!LIntérêtsFP3,[0]!LMoisFP3,$A24)+SUMIFS([0]!LIntérêtsFP4,[0]!LMoisFP4,$A24)+SUMIFS([0]!LIntérêtsFP1,[0]!LMoisFP1,$A24)</f>
        <v>#NAME?</v>
      </c>
      <c r="D24" s="7" t="e">
        <f>+SUMIFS([0]!LAssuranceFp2,[0]!LMoisfp2,$A24)+SUMIFS([0]!LAssuranceFP3,[0]!LMoisFP3,$A24)+SUMIFS([0]!LAssuranceFP4,[0]!LMoisFP4,$A24)+SUMIFS([0]!LAssuranceFP1,[0]!LMoisFP1,$A24)</f>
        <v>#NAME?</v>
      </c>
      <c r="E24" s="7" t="e">
        <f t="shared" si="2"/>
        <v>#NAME?</v>
      </c>
      <c r="F24" s="6" t="e">
        <f t="shared" si="0"/>
        <v>#NAME?</v>
      </c>
      <c r="G24" s="6" t="e">
        <f t="shared" si="1"/>
        <v>#NAME?</v>
      </c>
      <c r="H24" s="1" t="e">
        <f>IF(AND(MONTH(DATEVALUE([0]!Moisfp2&amp;"1"))=G24,[0]!Anneefp2=F24),[0]!Montantfp2,0)+IF(AND(MONTH(DATEVALUE([0]!MoisFP3&amp;"1"))=G24,[0]!AnnéeFP3=F24),[0]!MontantFP3,0)+IF(AND(MONTH(DATEVALUE([0]!MoisFP4&amp;"1"))=G24,[0]!AnnéeFP4=F24),[0]!MontantFP4,0)+IF(AND(MONTH(DATEVALUE([0]!MoisFP1&amp;"1"))=G24,[0]!AnneeFP1=F24),[0]!MontantFP1,0)</f>
        <v>#NAME?</v>
      </c>
      <c r="I24" s="6" t="s">
        <v>40</v>
      </c>
      <c r="J24" s="6" t="s">
        <v>99</v>
      </c>
      <c r="K24" s="6" t="s">
        <v>41</v>
      </c>
      <c r="N24" s="7"/>
    </row>
    <row r="25" spans="1:14">
      <c r="A25" s="5" t="e">
        <f t="shared" si="3"/>
        <v>#NAME?</v>
      </c>
      <c r="B25" s="7" t="e">
        <f>SUMIFS([0]!LCapitalFP3,[0]!LMoisFP3,$A25)++SUMIFS([0]!LCapitalfp2,[0]!LMoisfp2,$A25)+SUMIFS([0]!LCapitalFP4,[0]!LMoisFP4,$A25)++SUMIFS([0]!LCapitalFP1,[0]!LMoisFP1,$A25)</f>
        <v>#NAME?</v>
      </c>
      <c r="C25" s="7" t="e">
        <f>+SUMIFS([0]!LIntérêtsfp2,[0]!LMoisfp2,$A25)+SUMIFS([0]!LIntérêtsFP3,[0]!LMoisFP3,$A25)+SUMIFS([0]!LIntérêtsFP4,[0]!LMoisFP4,$A25)+SUMIFS([0]!LIntérêtsFP1,[0]!LMoisFP1,$A25)</f>
        <v>#NAME?</v>
      </c>
      <c r="D25" s="7" t="e">
        <f>+SUMIFS([0]!LAssuranceFp2,[0]!LMoisfp2,$A25)+SUMIFS([0]!LAssuranceFP3,[0]!LMoisFP3,$A25)+SUMIFS([0]!LAssuranceFP4,[0]!LMoisFP4,$A25)+SUMIFS([0]!LAssuranceFP1,[0]!LMoisFP1,$A25)</f>
        <v>#NAME?</v>
      </c>
      <c r="E25" s="7" t="e">
        <f t="shared" si="2"/>
        <v>#NAME?</v>
      </c>
      <c r="F25" s="6" t="e">
        <f t="shared" si="0"/>
        <v>#NAME?</v>
      </c>
      <c r="G25" s="6" t="e">
        <f t="shared" si="1"/>
        <v>#NAME?</v>
      </c>
      <c r="H25" s="1" t="e">
        <f>IF(AND(MONTH(DATEVALUE([0]!Moisfp2&amp;"1"))=G25,[0]!Anneefp2=F25),[0]!Montantfp2,0)+IF(AND(MONTH(DATEVALUE([0]!MoisFP3&amp;"1"))=G25,[0]!AnnéeFP3=F25),[0]!MontantFP3,0)+IF(AND(MONTH(DATEVALUE([0]!MoisFP4&amp;"1"))=G25,[0]!AnnéeFP4=F25),[0]!MontantFP4,0)+IF(AND(MONTH(DATEVALUE([0]!MoisFP1&amp;"1"))=G25,[0]!AnneeFP1=F25),[0]!MontantFP1,0)</f>
        <v>#NAME?</v>
      </c>
      <c r="I25" s="6" t="s">
        <v>40</v>
      </c>
      <c r="J25" s="6" t="s">
        <v>99</v>
      </c>
      <c r="K25" s="6" t="s">
        <v>41</v>
      </c>
      <c r="N25" s="7"/>
    </row>
    <row r="26" spans="1:14">
      <c r="A26" s="5" t="e">
        <f t="shared" si="3"/>
        <v>#NAME?</v>
      </c>
      <c r="B26" s="7" t="e">
        <f>SUMIFS([0]!LCapitalFP3,[0]!LMoisFP3,$A26)++SUMIFS([0]!LCapitalfp2,[0]!LMoisfp2,$A26)+SUMIFS([0]!LCapitalFP4,[0]!LMoisFP4,$A26)++SUMIFS([0]!LCapitalFP1,[0]!LMoisFP1,$A26)</f>
        <v>#NAME?</v>
      </c>
      <c r="C26" s="7" t="e">
        <f>+SUMIFS([0]!LIntérêtsfp2,[0]!LMoisfp2,$A26)+SUMIFS([0]!LIntérêtsFP3,[0]!LMoisFP3,$A26)+SUMIFS([0]!LIntérêtsFP4,[0]!LMoisFP4,$A26)+SUMIFS([0]!LIntérêtsFP1,[0]!LMoisFP1,$A26)</f>
        <v>#NAME?</v>
      </c>
      <c r="D26" s="7" t="e">
        <f>+SUMIFS([0]!LAssuranceFp2,[0]!LMoisfp2,$A26)+SUMIFS([0]!LAssuranceFP3,[0]!LMoisFP3,$A26)+SUMIFS([0]!LAssuranceFP4,[0]!LMoisFP4,$A26)+SUMIFS([0]!LAssuranceFP1,[0]!LMoisFP1,$A26)</f>
        <v>#NAME?</v>
      </c>
      <c r="E26" s="7" t="e">
        <f t="shared" si="2"/>
        <v>#NAME?</v>
      </c>
      <c r="F26" s="6" t="e">
        <f t="shared" si="0"/>
        <v>#NAME?</v>
      </c>
      <c r="G26" s="6" t="e">
        <f t="shared" si="1"/>
        <v>#NAME?</v>
      </c>
      <c r="H26" s="1" t="e">
        <f>IF(AND(MONTH(DATEVALUE([0]!Moisfp2&amp;"1"))=G26,[0]!Anneefp2=F26),[0]!Montantfp2,0)+IF(AND(MONTH(DATEVALUE([0]!MoisFP3&amp;"1"))=G26,[0]!AnnéeFP3=F26),[0]!MontantFP3,0)+IF(AND(MONTH(DATEVALUE([0]!MoisFP4&amp;"1"))=G26,[0]!AnnéeFP4=F26),[0]!MontantFP4,0)+IF(AND(MONTH(DATEVALUE([0]!MoisFP1&amp;"1"))=G26,[0]!AnneeFP1=F26),[0]!MontantFP1,0)</f>
        <v>#NAME?</v>
      </c>
      <c r="I26" s="6" t="s">
        <v>40</v>
      </c>
      <c r="J26" s="6" t="s">
        <v>99</v>
      </c>
      <c r="K26" s="6" t="s">
        <v>41</v>
      </c>
      <c r="N26" s="7"/>
    </row>
    <row r="27" spans="1:14">
      <c r="A27" s="5" t="e">
        <f t="shared" si="3"/>
        <v>#NAME?</v>
      </c>
      <c r="B27" s="7" t="e">
        <f>SUMIFS([0]!LCapitalFP3,[0]!LMoisFP3,$A27)++SUMIFS([0]!LCapitalfp2,[0]!LMoisfp2,$A27)+SUMIFS([0]!LCapitalFP4,[0]!LMoisFP4,$A27)++SUMIFS([0]!LCapitalFP1,[0]!LMoisFP1,$A27)</f>
        <v>#NAME?</v>
      </c>
      <c r="C27" s="7" t="e">
        <f>+SUMIFS([0]!LIntérêtsfp2,[0]!LMoisfp2,$A27)+SUMIFS([0]!LIntérêtsFP3,[0]!LMoisFP3,$A27)+SUMIFS([0]!LIntérêtsFP4,[0]!LMoisFP4,$A27)+SUMIFS([0]!LIntérêtsFP1,[0]!LMoisFP1,$A27)</f>
        <v>#NAME?</v>
      </c>
      <c r="D27" s="7" t="e">
        <f>+SUMIFS([0]!LAssuranceFp2,[0]!LMoisfp2,$A27)+SUMIFS([0]!LAssuranceFP3,[0]!LMoisFP3,$A27)+SUMIFS([0]!LAssuranceFP4,[0]!LMoisFP4,$A27)+SUMIFS([0]!LAssuranceFP1,[0]!LMoisFP1,$A27)</f>
        <v>#NAME?</v>
      </c>
      <c r="E27" s="7" t="e">
        <f t="shared" si="2"/>
        <v>#NAME?</v>
      </c>
      <c r="F27" s="6" t="e">
        <f t="shared" si="0"/>
        <v>#NAME?</v>
      </c>
      <c r="G27" s="6" t="e">
        <f t="shared" si="1"/>
        <v>#NAME?</v>
      </c>
      <c r="H27" s="1" t="e">
        <f>IF(AND(MONTH(DATEVALUE([0]!Moisfp2&amp;"1"))=G27,[0]!Anneefp2=F27),[0]!Montantfp2,0)+IF(AND(MONTH(DATEVALUE([0]!MoisFP3&amp;"1"))=G27,[0]!AnnéeFP3=F27),[0]!MontantFP3,0)+IF(AND(MONTH(DATEVALUE([0]!MoisFP4&amp;"1"))=G27,[0]!AnnéeFP4=F27),[0]!MontantFP4,0)+IF(AND(MONTH(DATEVALUE([0]!MoisFP1&amp;"1"))=G27,[0]!AnneeFP1=F27),[0]!MontantFP1,0)</f>
        <v>#NAME?</v>
      </c>
      <c r="I27" s="6" t="s">
        <v>40</v>
      </c>
      <c r="J27" s="6" t="s">
        <v>99</v>
      </c>
      <c r="K27" s="6" t="s">
        <v>41</v>
      </c>
      <c r="N27" s="7"/>
    </row>
    <row r="28" spans="1:14">
      <c r="A28" s="5" t="e">
        <f t="shared" si="3"/>
        <v>#NAME?</v>
      </c>
      <c r="B28" s="7" t="e">
        <f>SUMIFS([0]!LCapitalFP3,[0]!LMoisFP3,$A28)++SUMIFS([0]!LCapitalfp2,[0]!LMoisfp2,$A28)+SUMIFS([0]!LCapitalFP4,[0]!LMoisFP4,$A28)++SUMIFS([0]!LCapitalFP1,[0]!LMoisFP1,$A28)</f>
        <v>#NAME?</v>
      </c>
      <c r="C28" s="7" t="e">
        <f>+SUMIFS([0]!LIntérêtsfp2,[0]!LMoisfp2,$A28)+SUMIFS([0]!LIntérêtsFP3,[0]!LMoisFP3,$A28)+SUMIFS([0]!LIntérêtsFP4,[0]!LMoisFP4,$A28)+SUMIFS([0]!LIntérêtsFP1,[0]!LMoisFP1,$A28)</f>
        <v>#NAME?</v>
      </c>
      <c r="D28" s="7" t="e">
        <f>+SUMIFS([0]!LAssuranceFp2,[0]!LMoisfp2,$A28)+SUMIFS([0]!LAssuranceFP3,[0]!LMoisFP3,$A28)+SUMIFS([0]!LAssuranceFP4,[0]!LMoisFP4,$A28)+SUMIFS([0]!LAssuranceFP1,[0]!LMoisFP1,$A28)</f>
        <v>#NAME?</v>
      </c>
      <c r="E28" s="7" t="e">
        <f t="shared" si="2"/>
        <v>#NAME?</v>
      </c>
      <c r="F28" s="6" t="e">
        <f t="shared" si="0"/>
        <v>#NAME?</v>
      </c>
      <c r="G28" s="6" t="e">
        <f t="shared" si="1"/>
        <v>#NAME?</v>
      </c>
      <c r="H28" s="1" t="e">
        <f>IF(AND(MONTH(DATEVALUE([0]!Moisfp2&amp;"1"))=G28,[0]!Anneefp2=F28),[0]!Montantfp2,0)+IF(AND(MONTH(DATEVALUE([0]!MoisFP3&amp;"1"))=G28,[0]!AnnéeFP3=F28),[0]!MontantFP3,0)+IF(AND(MONTH(DATEVALUE([0]!MoisFP4&amp;"1"))=G28,[0]!AnnéeFP4=F28),[0]!MontantFP4,0)+IF(AND(MONTH(DATEVALUE([0]!MoisFP1&amp;"1"))=G28,[0]!AnneeFP1=F28),[0]!MontantFP1,0)</f>
        <v>#NAME?</v>
      </c>
      <c r="I28" s="6" t="s">
        <v>40</v>
      </c>
      <c r="J28" s="6" t="s">
        <v>99</v>
      </c>
      <c r="K28" s="6" t="s">
        <v>41</v>
      </c>
      <c r="N28" s="7"/>
    </row>
    <row r="29" spans="1:14">
      <c r="A29" s="5" t="e">
        <f t="shared" si="3"/>
        <v>#NAME?</v>
      </c>
      <c r="B29" s="7" t="e">
        <f>SUMIFS([0]!LCapitalFP3,[0]!LMoisFP3,$A29)++SUMIFS([0]!LCapitalfp2,[0]!LMoisfp2,$A29)+SUMIFS([0]!LCapitalFP4,[0]!LMoisFP4,$A29)++SUMIFS([0]!LCapitalFP1,[0]!LMoisFP1,$A29)</f>
        <v>#NAME?</v>
      </c>
      <c r="C29" s="7" t="e">
        <f>+SUMIFS([0]!LIntérêtsfp2,[0]!LMoisfp2,$A29)+SUMIFS([0]!LIntérêtsFP3,[0]!LMoisFP3,$A29)+SUMIFS([0]!LIntérêtsFP4,[0]!LMoisFP4,$A29)+SUMIFS([0]!LIntérêtsFP1,[0]!LMoisFP1,$A29)</f>
        <v>#NAME?</v>
      </c>
      <c r="D29" s="7" t="e">
        <f>+SUMIFS([0]!LAssuranceFp2,[0]!LMoisfp2,$A29)+SUMIFS([0]!LAssuranceFP3,[0]!LMoisFP3,$A29)+SUMIFS([0]!LAssuranceFP4,[0]!LMoisFP4,$A29)+SUMIFS([0]!LAssuranceFP1,[0]!LMoisFP1,$A29)</f>
        <v>#NAME?</v>
      </c>
      <c r="E29" s="7" t="e">
        <f t="shared" si="2"/>
        <v>#NAME?</v>
      </c>
      <c r="F29" s="6" t="e">
        <f t="shared" si="0"/>
        <v>#NAME?</v>
      </c>
      <c r="G29" s="6" t="e">
        <f t="shared" si="1"/>
        <v>#NAME?</v>
      </c>
      <c r="H29" s="1" t="e">
        <f>IF(AND(MONTH(DATEVALUE([0]!Moisfp2&amp;"1"))=G29,[0]!Anneefp2=F29),[0]!Montantfp2,0)+IF(AND(MONTH(DATEVALUE([0]!MoisFP3&amp;"1"))=G29,[0]!AnnéeFP3=F29),[0]!MontantFP3,0)+IF(AND(MONTH(DATEVALUE([0]!MoisFP4&amp;"1"))=G29,[0]!AnnéeFP4=F29),[0]!MontantFP4,0)+IF(AND(MONTH(DATEVALUE([0]!MoisFP1&amp;"1"))=G29,[0]!AnneeFP1=F29),[0]!MontantFP1,0)</f>
        <v>#NAME?</v>
      </c>
      <c r="I29" s="6" t="s">
        <v>40</v>
      </c>
      <c r="J29" s="6" t="s">
        <v>99</v>
      </c>
      <c r="K29" s="6" t="s">
        <v>41</v>
      </c>
      <c r="N29" s="7"/>
    </row>
    <row r="30" spans="1:14">
      <c r="A30" s="5" t="e">
        <f t="shared" si="3"/>
        <v>#NAME?</v>
      </c>
      <c r="B30" s="7" t="e">
        <f>SUMIFS([0]!LCapitalFP3,[0]!LMoisFP3,$A30)++SUMIFS([0]!LCapitalfp2,[0]!LMoisfp2,$A30)+SUMIFS([0]!LCapitalFP4,[0]!LMoisFP4,$A30)++SUMIFS([0]!LCapitalFP1,[0]!LMoisFP1,$A30)</f>
        <v>#NAME?</v>
      </c>
      <c r="C30" s="7" t="e">
        <f>+SUMIFS([0]!LIntérêtsfp2,[0]!LMoisfp2,$A30)+SUMIFS([0]!LIntérêtsFP3,[0]!LMoisFP3,$A30)+SUMIFS([0]!LIntérêtsFP4,[0]!LMoisFP4,$A30)+SUMIFS([0]!LIntérêtsFP1,[0]!LMoisFP1,$A30)</f>
        <v>#NAME?</v>
      </c>
      <c r="D30" s="7" t="e">
        <f>+SUMIFS([0]!LAssuranceFp2,[0]!LMoisfp2,$A30)+SUMIFS([0]!LAssuranceFP3,[0]!LMoisFP3,$A30)+SUMIFS([0]!LAssuranceFP4,[0]!LMoisFP4,$A30)+SUMIFS([0]!LAssuranceFP1,[0]!LMoisFP1,$A30)</f>
        <v>#NAME?</v>
      </c>
      <c r="E30" s="7" t="e">
        <f t="shared" si="2"/>
        <v>#NAME?</v>
      </c>
      <c r="F30" s="6" t="e">
        <f t="shared" si="0"/>
        <v>#NAME?</v>
      </c>
      <c r="G30" s="6" t="e">
        <f t="shared" si="1"/>
        <v>#NAME?</v>
      </c>
      <c r="H30" s="1" t="e">
        <f>IF(AND(MONTH(DATEVALUE([0]!Moisfp2&amp;"1"))=G30,[0]!Anneefp2=F30),[0]!Montantfp2,0)+IF(AND(MONTH(DATEVALUE([0]!MoisFP3&amp;"1"))=G30,[0]!AnnéeFP3=F30),[0]!MontantFP3,0)+IF(AND(MONTH(DATEVALUE([0]!MoisFP4&amp;"1"))=G30,[0]!AnnéeFP4=F30),[0]!MontantFP4,0)+IF(AND(MONTH(DATEVALUE([0]!MoisFP1&amp;"1"))=G30,[0]!AnneeFP1=F30),[0]!MontantFP1,0)</f>
        <v>#NAME?</v>
      </c>
      <c r="I30" s="6" t="s">
        <v>40</v>
      </c>
      <c r="J30" s="6" t="s">
        <v>99</v>
      </c>
      <c r="K30" s="6" t="s">
        <v>41</v>
      </c>
      <c r="N30" s="7"/>
    </row>
    <row r="31" spans="1:14">
      <c r="A31" s="5" t="e">
        <f t="shared" si="3"/>
        <v>#NAME?</v>
      </c>
      <c r="B31" s="7" t="e">
        <f>SUMIFS([0]!LCapitalFP3,[0]!LMoisFP3,$A31)++SUMIFS([0]!LCapitalfp2,[0]!LMoisfp2,$A31)+SUMIFS([0]!LCapitalFP4,[0]!LMoisFP4,$A31)++SUMIFS([0]!LCapitalFP1,[0]!LMoisFP1,$A31)</f>
        <v>#NAME?</v>
      </c>
      <c r="C31" s="7" t="e">
        <f>+SUMIFS([0]!LIntérêtsfp2,[0]!LMoisfp2,$A31)+SUMIFS([0]!LIntérêtsFP3,[0]!LMoisFP3,$A31)+SUMIFS([0]!LIntérêtsFP4,[0]!LMoisFP4,$A31)+SUMIFS([0]!LIntérêtsFP1,[0]!LMoisFP1,$A31)</f>
        <v>#NAME?</v>
      </c>
      <c r="D31" s="7" t="e">
        <f>+SUMIFS([0]!LAssuranceFp2,[0]!LMoisfp2,$A31)+SUMIFS([0]!LAssuranceFP3,[0]!LMoisFP3,$A31)+SUMIFS([0]!LAssuranceFP4,[0]!LMoisFP4,$A31)+SUMIFS([0]!LAssuranceFP1,[0]!LMoisFP1,$A31)</f>
        <v>#NAME?</v>
      </c>
      <c r="E31" s="7" t="e">
        <f t="shared" si="2"/>
        <v>#NAME?</v>
      </c>
      <c r="F31" s="6" t="e">
        <f t="shared" si="0"/>
        <v>#NAME?</v>
      </c>
      <c r="G31" s="6" t="e">
        <f t="shared" si="1"/>
        <v>#NAME?</v>
      </c>
      <c r="H31" s="1" t="e">
        <f>IF(AND(MONTH(DATEVALUE([0]!Moisfp2&amp;"1"))=G31,[0]!Anneefp2=F31),[0]!Montantfp2,0)+IF(AND(MONTH(DATEVALUE([0]!MoisFP3&amp;"1"))=G31,[0]!AnnéeFP3=F31),[0]!MontantFP3,0)+IF(AND(MONTH(DATEVALUE([0]!MoisFP4&amp;"1"))=G31,[0]!AnnéeFP4=F31),[0]!MontantFP4,0)+IF(AND(MONTH(DATEVALUE([0]!MoisFP1&amp;"1"))=G31,[0]!AnneeFP1=F31),[0]!MontantFP1,0)</f>
        <v>#NAME?</v>
      </c>
      <c r="I31" s="6" t="s">
        <v>40</v>
      </c>
      <c r="J31" s="6" t="s">
        <v>99</v>
      </c>
      <c r="K31" s="6" t="s">
        <v>41</v>
      </c>
      <c r="N31" s="7"/>
    </row>
    <row r="32" spans="1:14">
      <c r="A32" s="5" t="e">
        <f t="shared" si="3"/>
        <v>#NAME?</v>
      </c>
      <c r="B32" s="7" t="e">
        <f>SUMIFS([0]!LCapitalFP3,[0]!LMoisFP3,$A32)++SUMIFS([0]!LCapitalfp2,[0]!LMoisfp2,$A32)+SUMIFS([0]!LCapitalFP4,[0]!LMoisFP4,$A32)++SUMIFS([0]!LCapitalFP1,[0]!LMoisFP1,$A32)</f>
        <v>#NAME?</v>
      </c>
      <c r="C32" s="7" t="e">
        <f>+SUMIFS([0]!LIntérêtsfp2,[0]!LMoisfp2,$A32)+SUMIFS([0]!LIntérêtsFP3,[0]!LMoisFP3,$A32)+SUMIFS([0]!LIntérêtsFP4,[0]!LMoisFP4,$A32)+SUMIFS([0]!LIntérêtsFP1,[0]!LMoisFP1,$A32)</f>
        <v>#NAME?</v>
      </c>
      <c r="D32" s="7" t="e">
        <f>+SUMIFS([0]!LAssuranceFp2,[0]!LMoisfp2,$A32)+SUMIFS([0]!LAssuranceFP3,[0]!LMoisFP3,$A32)+SUMIFS([0]!LAssuranceFP4,[0]!LMoisFP4,$A32)+SUMIFS([0]!LAssuranceFP1,[0]!LMoisFP1,$A32)</f>
        <v>#NAME?</v>
      </c>
      <c r="E32" s="7" t="e">
        <f t="shared" si="2"/>
        <v>#NAME?</v>
      </c>
      <c r="F32" s="6" t="e">
        <f t="shared" si="0"/>
        <v>#NAME?</v>
      </c>
      <c r="G32" s="6" t="e">
        <f t="shared" si="1"/>
        <v>#NAME?</v>
      </c>
      <c r="H32" s="1" t="e">
        <f>IF(AND(MONTH(DATEVALUE([0]!Moisfp2&amp;"1"))=G32,[0]!Anneefp2=F32),[0]!Montantfp2,0)+IF(AND(MONTH(DATEVALUE([0]!MoisFP3&amp;"1"))=G32,[0]!AnnéeFP3=F32),[0]!MontantFP3,0)+IF(AND(MONTH(DATEVALUE([0]!MoisFP4&amp;"1"))=G32,[0]!AnnéeFP4=F32),[0]!MontantFP4,0)+IF(AND(MONTH(DATEVALUE([0]!MoisFP1&amp;"1"))=G32,[0]!AnneeFP1=F32),[0]!MontantFP1,0)</f>
        <v>#NAME?</v>
      </c>
      <c r="I32" s="6" t="s">
        <v>40</v>
      </c>
      <c r="J32" s="6" t="s">
        <v>99</v>
      </c>
      <c r="K32" s="6" t="s">
        <v>41</v>
      </c>
      <c r="N32" s="7"/>
    </row>
    <row r="33" spans="1:14">
      <c r="A33" s="5" t="e">
        <f t="shared" si="3"/>
        <v>#NAME?</v>
      </c>
      <c r="B33" s="7" t="e">
        <f>SUMIFS([0]!LCapitalFP3,[0]!LMoisFP3,$A33)++SUMIFS([0]!LCapitalfp2,[0]!LMoisfp2,$A33)+SUMIFS([0]!LCapitalFP4,[0]!LMoisFP4,$A33)++SUMIFS([0]!LCapitalFP1,[0]!LMoisFP1,$A33)</f>
        <v>#NAME?</v>
      </c>
      <c r="C33" s="7" t="e">
        <f>+SUMIFS([0]!LIntérêtsfp2,[0]!LMoisfp2,$A33)+SUMIFS([0]!LIntérêtsFP3,[0]!LMoisFP3,$A33)+SUMIFS([0]!LIntérêtsFP4,[0]!LMoisFP4,$A33)+SUMIFS([0]!LIntérêtsFP1,[0]!LMoisFP1,$A33)</f>
        <v>#NAME?</v>
      </c>
      <c r="D33" s="7" t="e">
        <f>+SUMIFS([0]!LAssuranceFp2,[0]!LMoisfp2,$A33)+SUMIFS([0]!LAssuranceFP3,[0]!LMoisFP3,$A33)+SUMIFS([0]!LAssuranceFP4,[0]!LMoisFP4,$A33)+SUMIFS([0]!LAssuranceFP1,[0]!LMoisFP1,$A33)</f>
        <v>#NAME?</v>
      </c>
      <c r="E33" s="7" t="e">
        <f t="shared" si="2"/>
        <v>#NAME?</v>
      </c>
      <c r="F33" s="6" t="e">
        <f t="shared" si="0"/>
        <v>#NAME?</v>
      </c>
      <c r="G33" s="6" t="e">
        <f t="shared" si="1"/>
        <v>#NAME?</v>
      </c>
      <c r="H33" s="1" t="e">
        <f>IF(AND(MONTH(DATEVALUE([0]!Moisfp2&amp;"1"))=G33,[0]!Anneefp2=F33),[0]!Montantfp2,0)+IF(AND(MONTH(DATEVALUE([0]!MoisFP3&amp;"1"))=G33,[0]!AnnéeFP3=F33),[0]!MontantFP3,0)+IF(AND(MONTH(DATEVALUE([0]!MoisFP4&amp;"1"))=G33,[0]!AnnéeFP4=F33),[0]!MontantFP4,0)+IF(AND(MONTH(DATEVALUE([0]!MoisFP1&amp;"1"))=G33,[0]!AnneeFP1=F33),[0]!MontantFP1,0)</f>
        <v>#NAME?</v>
      </c>
      <c r="I33" s="6" t="s">
        <v>40</v>
      </c>
      <c r="J33" s="6" t="s">
        <v>99</v>
      </c>
      <c r="K33" s="6" t="s">
        <v>41</v>
      </c>
      <c r="N33" s="7"/>
    </row>
    <row r="34" spans="1:14">
      <c r="A34" s="5" t="e">
        <f t="shared" si="3"/>
        <v>#NAME?</v>
      </c>
      <c r="B34" s="7" t="e">
        <f>SUMIFS([0]!LCapitalFP3,[0]!LMoisFP3,$A34)++SUMIFS([0]!LCapitalfp2,[0]!LMoisfp2,$A34)+SUMIFS([0]!LCapitalFP4,[0]!LMoisFP4,$A34)++SUMIFS([0]!LCapitalFP1,[0]!LMoisFP1,$A34)</f>
        <v>#NAME?</v>
      </c>
      <c r="C34" s="7" t="e">
        <f>+SUMIFS([0]!LIntérêtsfp2,[0]!LMoisfp2,$A34)+SUMIFS([0]!LIntérêtsFP3,[0]!LMoisFP3,$A34)+SUMIFS([0]!LIntérêtsFP4,[0]!LMoisFP4,$A34)+SUMIFS([0]!LIntérêtsFP1,[0]!LMoisFP1,$A34)</f>
        <v>#NAME?</v>
      </c>
      <c r="D34" s="7" t="e">
        <f>+SUMIFS([0]!LAssuranceFp2,[0]!LMoisfp2,$A34)+SUMIFS([0]!LAssuranceFP3,[0]!LMoisFP3,$A34)+SUMIFS([0]!LAssuranceFP4,[0]!LMoisFP4,$A34)+SUMIFS([0]!LAssuranceFP1,[0]!LMoisFP1,$A34)</f>
        <v>#NAME?</v>
      </c>
      <c r="E34" s="7" t="e">
        <f t="shared" si="2"/>
        <v>#NAME?</v>
      </c>
      <c r="F34" s="6" t="e">
        <f t="shared" si="0"/>
        <v>#NAME?</v>
      </c>
      <c r="G34" s="6" t="e">
        <f t="shared" si="1"/>
        <v>#NAME?</v>
      </c>
      <c r="H34" s="1" t="e">
        <f>IF(AND(MONTH(DATEVALUE([0]!Moisfp2&amp;"1"))=G34,[0]!Anneefp2=F34),[0]!Montantfp2,0)+IF(AND(MONTH(DATEVALUE([0]!MoisFP3&amp;"1"))=G34,[0]!AnnéeFP3=F34),[0]!MontantFP3,0)+IF(AND(MONTH(DATEVALUE([0]!MoisFP4&amp;"1"))=G34,[0]!AnnéeFP4=F34),[0]!MontantFP4,0)+IF(AND(MONTH(DATEVALUE([0]!MoisFP1&amp;"1"))=G34,[0]!AnneeFP1=F34),[0]!MontantFP1,0)</f>
        <v>#NAME?</v>
      </c>
      <c r="I34" s="6" t="s">
        <v>40</v>
      </c>
      <c r="J34" s="6" t="s">
        <v>99</v>
      </c>
      <c r="K34" s="6" t="s">
        <v>41</v>
      </c>
      <c r="N34" s="7"/>
    </row>
    <row r="35" spans="1:14">
      <c r="A35" s="5" t="e">
        <f t="shared" si="3"/>
        <v>#NAME?</v>
      </c>
      <c r="B35" s="7" t="e">
        <f>SUMIFS([0]!LCapitalFP3,[0]!LMoisFP3,$A35)++SUMIFS([0]!LCapitalfp2,[0]!LMoisfp2,$A35)+SUMIFS([0]!LCapitalFP4,[0]!LMoisFP4,$A35)++SUMIFS([0]!LCapitalFP1,[0]!LMoisFP1,$A35)</f>
        <v>#NAME?</v>
      </c>
      <c r="C35" s="7" t="e">
        <f>+SUMIFS([0]!LIntérêtsfp2,[0]!LMoisfp2,$A35)+SUMIFS([0]!LIntérêtsFP3,[0]!LMoisFP3,$A35)+SUMIFS([0]!LIntérêtsFP4,[0]!LMoisFP4,$A35)+SUMIFS([0]!LIntérêtsFP1,[0]!LMoisFP1,$A35)</f>
        <v>#NAME?</v>
      </c>
      <c r="D35" s="7" t="e">
        <f>+SUMIFS([0]!LAssuranceFp2,[0]!LMoisfp2,$A35)+SUMIFS([0]!LAssuranceFP3,[0]!LMoisFP3,$A35)+SUMIFS([0]!LAssuranceFP4,[0]!LMoisFP4,$A35)+SUMIFS([0]!LAssuranceFP1,[0]!LMoisFP1,$A35)</f>
        <v>#NAME?</v>
      </c>
      <c r="E35" s="7" t="e">
        <f t="shared" si="2"/>
        <v>#NAME?</v>
      </c>
      <c r="F35" s="6" t="e">
        <f t="shared" si="0"/>
        <v>#NAME?</v>
      </c>
      <c r="G35" s="6" t="e">
        <f t="shared" si="1"/>
        <v>#NAME?</v>
      </c>
      <c r="H35" s="1" t="e">
        <f>IF(AND(MONTH(DATEVALUE([0]!Moisfp2&amp;"1"))=G35,[0]!Anneefp2=F35),[0]!Montantfp2,0)+IF(AND(MONTH(DATEVALUE([0]!MoisFP3&amp;"1"))=G35,[0]!AnnéeFP3=F35),[0]!MontantFP3,0)+IF(AND(MONTH(DATEVALUE([0]!MoisFP4&amp;"1"))=G35,[0]!AnnéeFP4=F35),[0]!MontantFP4,0)+IF(AND(MONTH(DATEVALUE([0]!MoisFP1&amp;"1"))=G35,[0]!AnneeFP1=F35),[0]!MontantFP1,0)</f>
        <v>#NAME?</v>
      </c>
      <c r="I35" s="6" t="s">
        <v>40</v>
      </c>
      <c r="J35" s="6" t="s">
        <v>99</v>
      </c>
      <c r="K35" s="6" t="s">
        <v>41</v>
      </c>
      <c r="N35" s="7"/>
    </row>
    <row r="36" spans="1:14">
      <c r="A36" s="5" t="e">
        <f t="shared" si="3"/>
        <v>#NAME?</v>
      </c>
      <c r="B36" s="7" t="e">
        <f>SUMIFS([0]!LCapitalFP3,[0]!LMoisFP3,$A36)++SUMIFS([0]!LCapitalfp2,[0]!LMoisfp2,$A36)+SUMIFS([0]!LCapitalFP4,[0]!LMoisFP4,$A36)++SUMIFS([0]!LCapitalFP1,[0]!LMoisFP1,$A36)</f>
        <v>#NAME?</v>
      </c>
      <c r="C36" s="7" t="e">
        <f>+SUMIFS([0]!LIntérêtsfp2,[0]!LMoisfp2,$A36)+SUMIFS([0]!LIntérêtsFP3,[0]!LMoisFP3,$A36)+SUMIFS([0]!LIntérêtsFP4,[0]!LMoisFP4,$A36)+SUMIFS([0]!LIntérêtsFP1,[0]!LMoisFP1,$A36)</f>
        <v>#NAME?</v>
      </c>
      <c r="D36" s="7" t="e">
        <f>+SUMIFS([0]!LAssuranceFp2,[0]!LMoisfp2,$A36)+SUMIFS([0]!LAssuranceFP3,[0]!LMoisFP3,$A36)+SUMIFS([0]!LAssuranceFP4,[0]!LMoisFP4,$A36)+SUMIFS([0]!LAssuranceFP1,[0]!LMoisFP1,$A36)</f>
        <v>#NAME?</v>
      </c>
      <c r="E36" s="7" t="e">
        <f t="shared" si="2"/>
        <v>#NAME?</v>
      </c>
      <c r="F36" s="6" t="e">
        <f t="shared" si="0"/>
        <v>#NAME?</v>
      </c>
      <c r="G36" s="6" t="e">
        <f t="shared" si="1"/>
        <v>#NAME?</v>
      </c>
      <c r="H36" s="1" t="e">
        <f>IF(AND(MONTH(DATEVALUE([0]!Moisfp2&amp;"1"))=G36,[0]!Anneefp2=F36),[0]!Montantfp2,0)+IF(AND(MONTH(DATEVALUE([0]!MoisFP3&amp;"1"))=G36,[0]!AnnéeFP3=F36),[0]!MontantFP3,0)+IF(AND(MONTH(DATEVALUE([0]!MoisFP4&amp;"1"))=G36,[0]!AnnéeFP4=F36),[0]!MontantFP4,0)+IF(AND(MONTH(DATEVALUE([0]!MoisFP1&amp;"1"))=G36,[0]!AnneeFP1=F36),[0]!MontantFP1,0)</f>
        <v>#NAME?</v>
      </c>
      <c r="I36" s="6" t="s">
        <v>40</v>
      </c>
      <c r="J36" s="6" t="s">
        <v>99</v>
      </c>
      <c r="K36" s="6" t="s">
        <v>41</v>
      </c>
      <c r="N36" s="7"/>
    </row>
    <row r="37" spans="1:14">
      <c r="A37" s="5" t="e">
        <f t="shared" si="3"/>
        <v>#NAME?</v>
      </c>
      <c r="B37" s="7" t="e">
        <f>SUMIFS([0]!LCapitalFP3,[0]!LMoisFP3,$A37)++SUMIFS([0]!LCapitalfp2,[0]!LMoisfp2,$A37)+SUMIFS([0]!LCapitalFP4,[0]!LMoisFP4,$A37)++SUMIFS([0]!LCapitalFP1,[0]!LMoisFP1,$A37)</f>
        <v>#NAME?</v>
      </c>
      <c r="C37" s="7" t="e">
        <f>+SUMIFS([0]!LIntérêtsfp2,[0]!LMoisfp2,$A37)+SUMIFS([0]!LIntérêtsFP3,[0]!LMoisFP3,$A37)+SUMIFS([0]!LIntérêtsFP4,[0]!LMoisFP4,$A37)+SUMIFS([0]!LIntérêtsFP1,[0]!LMoisFP1,$A37)</f>
        <v>#NAME?</v>
      </c>
      <c r="D37" s="7" t="e">
        <f>+SUMIFS([0]!LAssuranceFp2,[0]!LMoisfp2,$A37)+SUMIFS([0]!LAssuranceFP3,[0]!LMoisFP3,$A37)+SUMIFS([0]!LAssuranceFP4,[0]!LMoisFP4,$A37)+SUMIFS([0]!LAssuranceFP1,[0]!LMoisFP1,$A37)</f>
        <v>#NAME?</v>
      </c>
      <c r="E37" s="7" t="e">
        <f t="shared" si="2"/>
        <v>#NAME?</v>
      </c>
      <c r="F37" s="6" t="e">
        <f t="shared" si="0"/>
        <v>#NAME?</v>
      </c>
      <c r="G37" s="6" t="e">
        <f t="shared" si="1"/>
        <v>#NAME?</v>
      </c>
      <c r="H37" s="1" t="e">
        <f>IF(AND(MONTH(DATEVALUE([0]!Moisfp2&amp;"1"))=G37,[0]!Anneefp2=F37),[0]!Montantfp2,0)+IF(AND(MONTH(DATEVALUE([0]!MoisFP3&amp;"1"))=G37,[0]!AnnéeFP3=F37),[0]!MontantFP3,0)+IF(AND(MONTH(DATEVALUE([0]!MoisFP4&amp;"1"))=G37,[0]!AnnéeFP4=F37),[0]!MontantFP4,0)+IF(AND(MONTH(DATEVALUE([0]!MoisFP1&amp;"1"))=G37,[0]!AnneeFP1=F37),[0]!MontantFP1,0)</f>
        <v>#NAME?</v>
      </c>
      <c r="I37" s="6" t="s">
        <v>40</v>
      </c>
      <c r="J37" s="6" t="s">
        <v>99</v>
      </c>
      <c r="K37" s="6" t="s">
        <v>41</v>
      </c>
      <c r="N37" s="7"/>
    </row>
    <row r="38" spans="1:14">
      <c r="A38" s="5" t="e">
        <f t="shared" si="3"/>
        <v>#NAME?</v>
      </c>
      <c r="B38" s="7" t="e">
        <f>SUMIFS([0]!LCapitalFP3,[0]!LMoisFP3,$A38)++SUMIFS([0]!LCapitalfp2,[0]!LMoisfp2,$A38)+SUMIFS([0]!LCapitalFP4,[0]!LMoisFP4,$A38)++SUMIFS([0]!LCapitalFP1,[0]!LMoisFP1,$A38)</f>
        <v>#NAME?</v>
      </c>
      <c r="C38" s="7" t="e">
        <f>+SUMIFS([0]!LIntérêtsfp2,[0]!LMoisfp2,$A38)+SUMIFS([0]!LIntérêtsFP3,[0]!LMoisFP3,$A38)+SUMIFS([0]!LIntérêtsFP4,[0]!LMoisFP4,$A38)+SUMIFS([0]!LIntérêtsFP1,[0]!LMoisFP1,$A38)</f>
        <v>#NAME?</v>
      </c>
      <c r="D38" s="7" t="e">
        <f>+SUMIFS([0]!LAssuranceFp2,[0]!LMoisfp2,$A38)+SUMIFS([0]!LAssuranceFP3,[0]!LMoisFP3,$A38)+SUMIFS([0]!LAssuranceFP4,[0]!LMoisFP4,$A38)+SUMIFS([0]!LAssuranceFP1,[0]!LMoisFP1,$A38)</f>
        <v>#NAME?</v>
      </c>
      <c r="E38" s="7" t="e">
        <f t="shared" si="2"/>
        <v>#NAME?</v>
      </c>
      <c r="F38" s="6" t="e">
        <f t="shared" si="0"/>
        <v>#NAME?</v>
      </c>
      <c r="G38" s="6" t="e">
        <f t="shared" si="1"/>
        <v>#NAME?</v>
      </c>
      <c r="H38" s="1" t="e">
        <f>IF(AND(MONTH(DATEVALUE([0]!Moisfp2&amp;"1"))=G38,[0]!Anneefp2=F38),[0]!Montantfp2,0)+IF(AND(MONTH(DATEVALUE([0]!MoisFP3&amp;"1"))=G38,[0]!AnnéeFP3=F38),[0]!MontantFP3,0)+IF(AND(MONTH(DATEVALUE([0]!MoisFP4&amp;"1"))=G38,[0]!AnnéeFP4=F38),[0]!MontantFP4,0)+IF(AND(MONTH(DATEVALUE([0]!MoisFP1&amp;"1"))=G38,[0]!AnneeFP1=F38),[0]!MontantFP1,0)</f>
        <v>#NAME?</v>
      </c>
      <c r="I38" s="6" t="s">
        <v>40</v>
      </c>
      <c r="J38" s="6" t="s">
        <v>99</v>
      </c>
      <c r="K38" s="6" t="s">
        <v>41</v>
      </c>
      <c r="N38" s="7"/>
    </row>
    <row r="39" spans="1:14">
      <c r="A39" s="5" t="e">
        <f t="shared" si="3"/>
        <v>#NAME?</v>
      </c>
      <c r="B39" s="7" t="e">
        <f>SUMIFS([0]!LCapitalFP3,[0]!LMoisFP3,$A39)++SUMIFS([0]!LCapitalfp2,[0]!LMoisfp2,$A39)+SUMIFS([0]!LCapitalFP4,[0]!LMoisFP4,$A39)++SUMIFS([0]!LCapitalFP1,[0]!LMoisFP1,$A39)</f>
        <v>#NAME?</v>
      </c>
      <c r="C39" s="7" t="e">
        <f>+SUMIFS([0]!LIntérêtsfp2,[0]!LMoisfp2,$A39)+SUMIFS([0]!LIntérêtsFP3,[0]!LMoisFP3,$A39)+SUMIFS([0]!LIntérêtsFP4,[0]!LMoisFP4,$A39)+SUMIFS([0]!LIntérêtsFP1,[0]!LMoisFP1,$A39)</f>
        <v>#NAME?</v>
      </c>
      <c r="D39" s="7" t="e">
        <f>+SUMIFS([0]!LAssuranceFp2,[0]!LMoisfp2,$A39)+SUMIFS([0]!LAssuranceFP3,[0]!LMoisFP3,$A39)+SUMIFS([0]!LAssuranceFP4,[0]!LMoisFP4,$A39)+SUMIFS([0]!LAssuranceFP1,[0]!LMoisFP1,$A39)</f>
        <v>#NAME?</v>
      </c>
      <c r="E39" s="7" t="e">
        <f t="shared" si="2"/>
        <v>#NAME?</v>
      </c>
      <c r="F39" s="6" t="e">
        <f t="shared" si="0"/>
        <v>#NAME?</v>
      </c>
      <c r="G39" s="6" t="e">
        <f t="shared" si="1"/>
        <v>#NAME?</v>
      </c>
      <c r="H39" s="1" t="e">
        <f>IF(AND(MONTH(DATEVALUE([0]!Moisfp2&amp;"1"))=G39,[0]!Anneefp2=F39),[0]!Montantfp2,0)+IF(AND(MONTH(DATEVALUE([0]!MoisFP3&amp;"1"))=G39,[0]!AnnéeFP3=F39),[0]!MontantFP3,0)+IF(AND(MONTH(DATEVALUE([0]!MoisFP4&amp;"1"))=G39,[0]!AnnéeFP4=F39),[0]!MontantFP4,0)+IF(AND(MONTH(DATEVALUE([0]!MoisFP1&amp;"1"))=G39,[0]!AnneeFP1=F39),[0]!MontantFP1,0)</f>
        <v>#NAME?</v>
      </c>
      <c r="I39" s="6" t="s">
        <v>40</v>
      </c>
      <c r="J39" s="6" t="s">
        <v>99</v>
      </c>
      <c r="K39" s="6" t="s">
        <v>41</v>
      </c>
      <c r="N39" s="7"/>
    </row>
    <row r="40" spans="1:14">
      <c r="A40" s="5" t="e">
        <f t="shared" si="3"/>
        <v>#NAME?</v>
      </c>
      <c r="B40" s="7" t="e">
        <f>SUMIFS([0]!LCapitalFP3,[0]!LMoisFP3,$A40)++SUMIFS([0]!LCapitalfp2,[0]!LMoisfp2,$A40)+SUMIFS([0]!LCapitalFP4,[0]!LMoisFP4,$A40)++SUMIFS([0]!LCapitalFP1,[0]!LMoisFP1,$A40)</f>
        <v>#NAME?</v>
      </c>
      <c r="C40" s="7" t="e">
        <f>+SUMIFS([0]!LIntérêtsfp2,[0]!LMoisfp2,$A40)+SUMIFS([0]!LIntérêtsFP3,[0]!LMoisFP3,$A40)+SUMIFS([0]!LIntérêtsFP4,[0]!LMoisFP4,$A40)+SUMIFS([0]!LIntérêtsFP1,[0]!LMoisFP1,$A40)</f>
        <v>#NAME?</v>
      </c>
      <c r="D40" s="7" t="e">
        <f>+SUMIFS([0]!LAssuranceFp2,[0]!LMoisfp2,$A40)+SUMIFS([0]!LAssuranceFP3,[0]!LMoisFP3,$A40)+SUMIFS([0]!LAssuranceFP4,[0]!LMoisFP4,$A40)+SUMIFS([0]!LAssuranceFP1,[0]!LMoisFP1,$A40)</f>
        <v>#NAME?</v>
      </c>
      <c r="E40" s="7" t="e">
        <f t="shared" si="2"/>
        <v>#NAME?</v>
      </c>
      <c r="F40" s="6" t="e">
        <f t="shared" si="0"/>
        <v>#NAME?</v>
      </c>
      <c r="G40" s="6" t="e">
        <f t="shared" si="1"/>
        <v>#NAME?</v>
      </c>
      <c r="H40" s="1" t="e">
        <f>IF(AND(MONTH(DATEVALUE([0]!Moisfp2&amp;"1"))=G40,[0]!Anneefp2=F40),[0]!Montantfp2,0)+IF(AND(MONTH(DATEVALUE([0]!MoisFP3&amp;"1"))=G40,[0]!AnnéeFP3=F40),[0]!MontantFP3,0)+IF(AND(MONTH(DATEVALUE([0]!MoisFP4&amp;"1"))=G40,[0]!AnnéeFP4=F40),[0]!MontantFP4,0)+IF(AND(MONTH(DATEVALUE([0]!MoisFP1&amp;"1"))=G40,[0]!AnneeFP1=F40),[0]!MontantFP1,0)</f>
        <v>#NAME?</v>
      </c>
      <c r="I40" s="6" t="s">
        <v>40</v>
      </c>
      <c r="J40" s="6" t="s">
        <v>99</v>
      </c>
      <c r="K40" s="6" t="s">
        <v>41</v>
      </c>
      <c r="N40" s="7"/>
    </row>
    <row r="41" spans="1:14">
      <c r="A41" s="5" t="e">
        <f t="shared" si="3"/>
        <v>#NAME?</v>
      </c>
      <c r="B41" s="7" t="e">
        <f>SUMIFS([0]!LCapitalFP3,[0]!LMoisFP3,$A41)++SUMIFS([0]!LCapitalfp2,[0]!LMoisfp2,$A41)+SUMIFS([0]!LCapitalFP4,[0]!LMoisFP4,$A41)++SUMIFS([0]!LCapitalFP1,[0]!LMoisFP1,$A41)</f>
        <v>#NAME?</v>
      </c>
      <c r="C41" s="7" t="e">
        <f>+SUMIFS([0]!LIntérêtsfp2,[0]!LMoisfp2,$A41)+SUMIFS([0]!LIntérêtsFP3,[0]!LMoisFP3,$A41)+SUMIFS([0]!LIntérêtsFP4,[0]!LMoisFP4,$A41)+SUMIFS([0]!LIntérêtsFP1,[0]!LMoisFP1,$A41)</f>
        <v>#NAME?</v>
      </c>
      <c r="D41" s="7" t="e">
        <f>+SUMIFS([0]!LAssuranceFp2,[0]!LMoisfp2,$A41)+SUMIFS([0]!LAssuranceFP3,[0]!LMoisFP3,$A41)+SUMIFS([0]!LAssuranceFP4,[0]!LMoisFP4,$A41)+SUMIFS([0]!LAssuranceFP1,[0]!LMoisFP1,$A41)</f>
        <v>#NAME?</v>
      </c>
      <c r="E41" s="7" t="e">
        <f t="shared" si="2"/>
        <v>#NAME?</v>
      </c>
      <c r="F41" s="6" t="e">
        <f t="shared" si="0"/>
        <v>#NAME?</v>
      </c>
      <c r="G41" s="6" t="e">
        <f t="shared" si="1"/>
        <v>#NAME?</v>
      </c>
      <c r="H41" s="1" t="e">
        <f>IF(AND(MONTH(DATEVALUE([0]!Moisfp2&amp;"1"))=G41,[0]!Anneefp2=F41),[0]!Montantfp2,0)+IF(AND(MONTH(DATEVALUE([0]!MoisFP3&amp;"1"))=G41,[0]!AnnéeFP3=F41),[0]!MontantFP3,0)+IF(AND(MONTH(DATEVALUE([0]!MoisFP4&amp;"1"))=G41,[0]!AnnéeFP4=F41),[0]!MontantFP4,0)+IF(AND(MONTH(DATEVALUE([0]!MoisFP1&amp;"1"))=G41,[0]!AnneeFP1=F41),[0]!MontantFP1,0)</f>
        <v>#NAME?</v>
      </c>
      <c r="I41" s="6" t="s">
        <v>40</v>
      </c>
      <c r="J41" s="6" t="s">
        <v>99</v>
      </c>
      <c r="K41" s="6" t="s">
        <v>41</v>
      </c>
      <c r="N41" s="7"/>
    </row>
    <row r="42" spans="1:14">
      <c r="A42" s="5" t="e">
        <f t="shared" si="3"/>
        <v>#NAME?</v>
      </c>
      <c r="B42" s="7" t="e">
        <f>SUMIFS([0]!LCapitalFP3,[0]!LMoisFP3,$A42)++SUMIFS([0]!LCapitalfp2,[0]!LMoisfp2,$A42)+SUMIFS([0]!LCapitalFP4,[0]!LMoisFP4,$A42)++SUMIFS([0]!LCapitalFP1,[0]!LMoisFP1,$A42)</f>
        <v>#NAME?</v>
      </c>
      <c r="C42" s="7" t="e">
        <f>+SUMIFS([0]!LIntérêtsfp2,[0]!LMoisfp2,$A42)+SUMIFS([0]!LIntérêtsFP3,[0]!LMoisFP3,$A42)+SUMIFS([0]!LIntérêtsFP4,[0]!LMoisFP4,$A42)+SUMIFS([0]!LIntérêtsFP1,[0]!LMoisFP1,$A42)</f>
        <v>#NAME?</v>
      </c>
      <c r="D42" s="7" t="e">
        <f>+SUMIFS([0]!LAssuranceFp2,[0]!LMoisfp2,$A42)+SUMIFS([0]!LAssuranceFP3,[0]!LMoisFP3,$A42)+SUMIFS([0]!LAssuranceFP4,[0]!LMoisFP4,$A42)+SUMIFS([0]!LAssuranceFP1,[0]!LMoisFP1,$A42)</f>
        <v>#NAME?</v>
      </c>
      <c r="E42" s="7" t="e">
        <f t="shared" si="2"/>
        <v>#NAME?</v>
      </c>
      <c r="F42" s="6" t="e">
        <f t="shared" si="0"/>
        <v>#NAME?</v>
      </c>
      <c r="G42" s="6" t="e">
        <f t="shared" si="1"/>
        <v>#NAME?</v>
      </c>
      <c r="H42" s="1" t="e">
        <f>IF(AND(MONTH(DATEVALUE([0]!Moisfp2&amp;"1"))=G42,[0]!Anneefp2=F42),[0]!Montantfp2,0)+IF(AND(MONTH(DATEVALUE([0]!MoisFP3&amp;"1"))=G42,[0]!AnnéeFP3=F42),[0]!MontantFP3,0)+IF(AND(MONTH(DATEVALUE([0]!MoisFP4&amp;"1"))=G42,[0]!AnnéeFP4=F42),[0]!MontantFP4,0)+IF(AND(MONTH(DATEVALUE([0]!MoisFP1&amp;"1"))=G42,[0]!AnneeFP1=F42),[0]!MontantFP1,0)</f>
        <v>#NAME?</v>
      </c>
      <c r="I42" s="6" t="s">
        <v>40</v>
      </c>
      <c r="J42" s="6" t="s">
        <v>99</v>
      </c>
      <c r="K42" s="6" t="s">
        <v>41</v>
      </c>
      <c r="N42" s="7"/>
    </row>
    <row r="43" spans="1:14">
      <c r="A43" s="5" t="e">
        <f t="shared" si="3"/>
        <v>#NAME?</v>
      </c>
      <c r="B43" s="7" t="e">
        <f>SUMIFS([0]!LCapitalFP3,[0]!LMoisFP3,$A43)++SUMIFS([0]!LCapitalfp2,[0]!LMoisfp2,$A43)+SUMIFS([0]!LCapitalFP4,[0]!LMoisFP4,$A43)++SUMIFS([0]!LCapitalFP1,[0]!LMoisFP1,$A43)</f>
        <v>#NAME?</v>
      </c>
      <c r="C43" s="7" t="e">
        <f>+SUMIFS([0]!LIntérêtsfp2,[0]!LMoisfp2,$A43)+SUMIFS([0]!LIntérêtsFP3,[0]!LMoisFP3,$A43)+SUMIFS([0]!LIntérêtsFP4,[0]!LMoisFP4,$A43)+SUMIFS([0]!LIntérêtsFP1,[0]!LMoisFP1,$A43)</f>
        <v>#NAME?</v>
      </c>
      <c r="D43" s="7" t="e">
        <f>+SUMIFS([0]!LAssuranceFp2,[0]!LMoisfp2,$A43)+SUMIFS([0]!LAssuranceFP3,[0]!LMoisFP3,$A43)+SUMIFS([0]!LAssuranceFP4,[0]!LMoisFP4,$A43)+SUMIFS([0]!LAssuranceFP1,[0]!LMoisFP1,$A43)</f>
        <v>#NAME?</v>
      </c>
      <c r="E43" s="7" t="e">
        <f t="shared" si="2"/>
        <v>#NAME?</v>
      </c>
      <c r="F43" s="6" t="e">
        <f t="shared" si="0"/>
        <v>#NAME?</v>
      </c>
      <c r="G43" s="6" t="e">
        <f t="shared" si="1"/>
        <v>#NAME?</v>
      </c>
      <c r="H43" s="1" t="e">
        <f>IF(AND(MONTH(DATEVALUE([0]!Moisfp2&amp;"1"))=G43,[0]!Anneefp2=F43),[0]!Montantfp2,0)+IF(AND(MONTH(DATEVALUE([0]!MoisFP3&amp;"1"))=G43,[0]!AnnéeFP3=F43),[0]!MontantFP3,0)+IF(AND(MONTH(DATEVALUE([0]!MoisFP4&amp;"1"))=G43,[0]!AnnéeFP4=F43),[0]!MontantFP4,0)+IF(AND(MONTH(DATEVALUE([0]!MoisFP1&amp;"1"))=G43,[0]!AnneeFP1=F43),[0]!MontantFP1,0)</f>
        <v>#NAME?</v>
      </c>
      <c r="I43" s="6" t="s">
        <v>40</v>
      </c>
      <c r="J43" s="6" t="s">
        <v>99</v>
      </c>
      <c r="K43" s="6" t="s">
        <v>41</v>
      </c>
      <c r="N43" s="7"/>
    </row>
    <row r="44" spans="1:14">
      <c r="A44" s="5" t="e">
        <f t="shared" si="3"/>
        <v>#NAME?</v>
      </c>
      <c r="B44" s="7" t="e">
        <f>SUMIFS([0]!LCapitalFP3,[0]!LMoisFP3,$A44)++SUMIFS([0]!LCapitalfp2,[0]!LMoisfp2,$A44)+SUMIFS([0]!LCapitalFP4,[0]!LMoisFP4,$A44)++SUMIFS([0]!LCapitalFP1,[0]!LMoisFP1,$A44)</f>
        <v>#NAME?</v>
      </c>
      <c r="C44" s="7" t="e">
        <f>+SUMIFS([0]!LIntérêtsfp2,[0]!LMoisfp2,$A44)+SUMIFS([0]!LIntérêtsFP3,[0]!LMoisFP3,$A44)+SUMIFS([0]!LIntérêtsFP4,[0]!LMoisFP4,$A44)+SUMIFS([0]!LIntérêtsFP1,[0]!LMoisFP1,$A44)</f>
        <v>#NAME?</v>
      </c>
      <c r="D44" s="7" t="e">
        <f>+SUMIFS([0]!LAssuranceFp2,[0]!LMoisfp2,$A44)+SUMIFS([0]!LAssuranceFP3,[0]!LMoisFP3,$A44)+SUMIFS([0]!LAssuranceFP4,[0]!LMoisFP4,$A44)+SUMIFS([0]!LAssuranceFP1,[0]!LMoisFP1,$A44)</f>
        <v>#NAME?</v>
      </c>
      <c r="E44" s="7" t="e">
        <f t="shared" si="2"/>
        <v>#NAME?</v>
      </c>
      <c r="F44" s="6" t="e">
        <f t="shared" si="0"/>
        <v>#NAME?</v>
      </c>
      <c r="G44" s="6" t="e">
        <f t="shared" si="1"/>
        <v>#NAME?</v>
      </c>
      <c r="H44" s="1" t="e">
        <f>IF(AND(MONTH(DATEVALUE([0]!Moisfp2&amp;"1"))=G44,[0]!Anneefp2=F44),[0]!Montantfp2,0)+IF(AND(MONTH(DATEVALUE([0]!MoisFP3&amp;"1"))=G44,[0]!AnnéeFP3=F44),[0]!MontantFP3,0)+IF(AND(MONTH(DATEVALUE([0]!MoisFP4&amp;"1"))=G44,[0]!AnnéeFP4=F44),[0]!MontantFP4,0)+IF(AND(MONTH(DATEVALUE([0]!MoisFP1&amp;"1"))=G44,[0]!AnneeFP1=F44),[0]!MontantFP1,0)</f>
        <v>#NAME?</v>
      </c>
      <c r="I44" s="6" t="s">
        <v>40</v>
      </c>
      <c r="J44" s="6" t="s">
        <v>99</v>
      </c>
      <c r="K44" s="6" t="s">
        <v>41</v>
      </c>
      <c r="N44" s="7"/>
    </row>
    <row r="45" spans="1:14">
      <c r="A45" s="5" t="e">
        <f t="shared" si="3"/>
        <v>#NAME?</v>
      </c>
      <c r="B45" s="7" t="e">
        <f>SUMIFS([0]!LCapitalFP3,[0]!LMoisFP3,$A45)++SUMIFS([0]!LCapitalfp2,[0]!LMoisfp2,$A45)+SUMIFS([0]!LCapitalFP4,[0]!LMoisFP4,$A45)++SUMIFS([0]!LCapitalFP1,[0]!LMoisFP1,$A45)</f>
        <v>#NAME?</v>
      </c>
      <c r="C45" s="7" t="e">
        <f>+SUMIFS([0]!LIntérêtsfp2,[0]!LMoisfp2,$A45)+SUMIFS([0]!LIntérêtsFP3,[0]!LMoisFP3,$A45)+SUMIFS([0]!LIntérêtsFP4,[0]!LMoisFP4,$A45)+SUMIFS([0]!LIntérêtsFP1,[0]!LMoisFP1,$A45)</f>
        <v>#NAME?</v>
      </c>
      <c r="D45" s="7" t="e">
        <f>+SUMIFS([0]!LAssuranceFp2,[0]!LMoisfp2,$A45)+SUMIFS([0]!LAssuranceFP3,[0]!LMoisFP3,$A45)+SUMIFS([0]!LAssuranceFP4,[0]!LMoisFP4,$A45)+SUMIFS([0]!LAssuranceFP1,[0]!LMoisFP1,$A45)</f>
        <v>#NAME?</v>
      </c>
      <c r="E45" s="7" t="e">
        <f t="shared" si="2"/>
        <v>#NAME?</v>
      </c>
      <c r="F45" s="6" t="e">
        <f t="shared" si="0"/>
        <v>#NAME?</v>
      </c>
      <c r="G45" s="6" t="e">
        <f t="shared" si="1"/>
        <v>#NAME?</v>
      </c>
      <c r="H45" s="1" t="e">
        <f>IF(AND(MONTH(DATEVALUE([0]!Moisfp2&amp;"1"))=G45,[0]!Anneefp2=F45),[0]!Montantfp2,0)+IF(AND(MONTH(DATEVALUE([0]!MoisFP3&amp;"1"))=G45,[0]!AnnéeFP3=F45),[0]!MontantFP3,0)+IF(AND(MONTH(DATEVALUE([0]!MoisFP4&amp;"1"))=G45,[0]!AnnéeFP4=F45),[0]!MontantFP4,0)+IF(AND(MONTH(DATEVALUE([0]!MoisFP1&amp;"1"))=G45,[0]!AnneeFP1=F45),[0]!MontantFP1,0)</f>
        <v>#NAME?</v>
      </c>
      <c r="I45" s="6" t="s">
        <v>40</v>
      </c>
      <c r="J45" s="6" t="s">
        <v>99</v>
      </c>
      <c r="K45" s="6" t="s">
        <v>41</v>
      </c>
      <c r="N45" s="7"/>
    </row>
    <row r="46" spans="1:14">
      <c r="A46" s="5" t="e">
        <f t="shared" si="3"/>
        <v>#NAME?</v>
      </c>
      <c r="B46" s="7" t="e">
        <f>SUMIFS([0]!LCapitalFP3,[0]!LMoisFP3,$A46)++SUMIFS([0]!LCapitalfp2,[0]!LMoisfp2,$A46)+SUMIFS([0]!LCapitalFP4,[0]!LMoisFP4,$A46)++SUMIFS([0]!LCapitalFP1,[0]!LMoisFP1,$A46)</f>
        <v>#NAME?</v>
      </c>
      <c r="C46" s="7" t="e">
        <f>+SUMIFS([0]!LIntérêtsfp2,[0]!LMoisfp2,$A46)+SUMIFS([0]!LIntérêtsFP3,[0]!LMoisFP3,$A46)+SUMIFS([0]!LIntérêtsFP4,[0]!LMoisFP4,$A46)+SUMIFS([0]!LIntérêtsFP1,[0]!LMoisFP1,$A46)</f>
        <v>#NAME?</v>
      </c>
      <c r="D46" s="7" t="e">
        <f>+SUMIFS([0]!LAssuranceFp2,[0]!LMoisfp2,$A46)+SUMIFS([0]!LAssuranceFP3,[0]!LMoisFP3,$A46)+SUMIFS([0]!LAssuranceFP4,[0]!LMoisFP4,$A46)+SUMIFS([0]!LAssuranceFP1,[0]!LMoisFP1,$A46)</f>
        <v>#NAME?</v>
      </c>
      <c r="E46" s="7" t="e">
        <f t="shared" si="2"/>
        <v>#NAME?</v>
      </c>
      <c r="F46" s="6" t="e">
        <f t="shared" si="0"/>
        <v>#NAME?</v>
      </c>
      <c r="G46" s="6" t="e">
        <f t="shared" si="1"/>
        <v>#NAME?</v>
      </c>
      <c r="H46" s="1" t="e">
        <f>IF(AND(MONTH(DATEVALUE([0]!Moisfp2&amp;"1"))=G46,[0]!Anneefp2=F46),[0]!Montantfp2,0)+IF(AND(MONTH(DATEVALUE([0]!MoisFP3&amp;"1"))=G46,[0]!AnnéeFP3=F46),[0]!MontantFP3,0)+IF(AND(MONTH(DATEVALUE([0]!MoisFP4&amp;"1"))=G46,[0]!AnnéeFP4=F46),[0]!MontantFP4,0)+IF(AND(MONTH(DATEVALUE([0]!MoisFP1&amp;"1"))=G46,[0]!AnneeFP1=F46),[0]!MontantFP1,0)</f>
        <v>#NAME?</v>
      </c>
      <c r="I46" s="6" t="s">
        <v>40</v>
      </c>
      <c r="J46" s="6" t="s">
        <v>99</v>
      </c>
      <c r="K46" s="6" t="s">
        <v>41</v>
      </c>
      <c r="N46" s="7"/>
    </row>
    <row r="47" spans="1:14">
      <c r="A47" s="5" t="e">
        <f t="shared" si="3"/>
        <v>#NAME?</v>
      </c>
      <c r="B47" s="7" t="e">
        <f>SUMIFS([0]!LCapitalFP3,[0]!LMoisFP3,$A47)++SUMIFS([0]!LCapitalfp2,[0]!LMoisfp2,$A47)+SUMIFS([0]!LCapitalFP4,[0]!LMoisFP4,$A47)++SUMIFS([0]!LCapitalFP1,[0]!LMoisFP1,$A47)</f>
        <v>#NAME?</v>
      </c>
      <c r="C47" s="7" t="e">
        <f>+SUMIFS([0]!LIntérêtsfp2,[0]!LMoisfp2,$A47)+SUMIFS([0]!LIntérêtsFP3,[0]!LMoisFP3,$A47)+SUMIFS([0]!LIntérêtsFP4,[0]!LMoisFP4,$A47)+SUMIFS([0]!LIntérêtsFP1,[0]!LMoisFP1,$A47)</f>
        <v>#NAME?</v>
      </c>
      <c r="D47" s="7" t="e">
        <f>+SUMIFS([0]!LAssuranceFp2,[0]!LMoisfp2,$A47)+SUMIFS([0]!LAssuranceFP3,[0]!LMoisFP3,$A47)+SUMIFS([0]!LAssuranceFP4,[0]!LMoisFP4,$A47)+SUMIFS([0]!LAssuranceFP1,[0]!LMoisFP1,$A47)</f>
        <v>#NAME?</v>
      </c>
      <c r="E47" s="7" t="e">
        <f t="shared" si="2"/>
        <v>#NAME?</v>
      </c>
      <c r="F47" s="6" t="e">
        <f t="shared" si="0"/>
        <v>#NAME?</v>
      </c>
      <c r="G47" s="6" t="e">
        <f t="shared" si="1"/>
        <v>#NAME?</v>
      </c>
      <c r="H47" s="1" t="e">
        <f>IF(AND(MONTH(DATEVALUE([0]!Moisfp2&amp;"1"))=G47,[0]!Anneefp2=F47),[0]!Montantfp2,0)+IF(AND(MONTH(DATEVALUE([0]!MoisFP3&amp;"1"))=G47,[0]!AnnéeFP3=F47),[0]!MontantFP3,0)+IF(AND(MONTH(DATEVALUE([0]!MoisFP4&amp;"1"))=G47,[0]!AnnéeFP4=F47),[0]!MontantFP4,0)+IF(AND(MONTH(DATEVALUE([0]!MoisFP1&amp;"1"))=G47,[0]!AnneeFP1=F47),[0]!MontantFP1,0)</f>
        <v>#NAME?</v>
      </c>
      <c r="I47" s="6" t="s">
        <v>40</v>
      </c>
      <c r="J47" s="6" t="s">
        <v>99</v>
      </c>
      <c r="K47" s="6" t="s">
        <v>41</v>
      </c>
      <c r="N47" s="7"/>
    </row>
    <row r="48" spans="1:14">
      <c r="A48" s="5" t="e">
        <f t="shared" si="3"/>
        <v>#NAME?</v>
      </c>
      <c r="B48" s="7" t="e">
        <f>SUMIFS([0]!LCapitalFP3,[0]!LMoisFP3,$A48)++SUMIFS([0]!LCapitalfp2,[0]!LMoisfp2,$A48)+SUMIFS([0]!LCapitalFP4,[0]!LMoisFP4,$A48)++SUMIFS([0]!LCapitalFP1,[0]!LMoisFP1,$A48)</f>
        <v>#NAME?</v>
      </c>
      <c r="C48" s="7" t="e">
        <f>+SUMIFS([0]!LIntérêtsfp2,[0]!LMoisfp2,$A48)+SUMIFS([0]!LIntérêtsFP3,[0]!LMoisFP3,$A48)+SUMIFS([0]!LIntérêtsFP4,[0]!LMoisFP4,$A48)+SUMIFS([0]!LIntérêtsFP1,[0]!LMoisFP1,$A48)</f>
        <v>#NAME?</v>
      </c>
      <c r="D48" s="7" t="e">
        <f>+SUMIFS([0]!LAssuranceFp2,[0]!LMoisfp2,$A48)+SUMIFS([0]!LAssuranceFP3,[0]!LMoisFP3,$A48)+SUMIFS([0]!LAssuranceFP4,[0]!LMoisFP4,$A48)+SUMIFS([0]!LAssuranceFP1,[0]!LMoisFP1,$A48)</f>
        <v>#NAME?</v>
      </c>
      <c r="E48" s="7" t="e">
        <f t="shared" si="2"/>
        <v>#NAME?</v>
      </c>
      <c r="F48" s="6" t="e">
        <f t="shared" si="0"/>
        <v>#NAME?</v>
      </c>
      <c r="G48" s="6" t="e">
        <f t="shared" si="1"/>
        <v>#NAME?</v>
      </c>
      <c r="H48" s="1" t="e">
        <f>IF(AND(MONTH(DATEVALUE([0]!Moisfp2&amp;"1"))=G48,[0]!Anneefp2=F48),[0]!Montantfp2,0)+IF(AND(MONTH(DATEVALUE([0]!MoisFP3&amp;"1"))=G48,[0]!AnnéeFP3=F48),[0]!MontantFP3,0)+IF(AND(MONTH(DATEVALUE([0]!MoisFP4&amp;"1"))=G48,[0]!AnnéeFP4=F48),[0]!MontantFP4,0)+IF(AND(MONTH(DATEVALUE([0]!MoisFP1&amp;"1"))=G48,[0]!AnneeFP1=F48),[0]!MontantFP1,0)</f>
        <v>#NAME?</v>
      </c>
      <c r="I48" s="6" t="s">
        <v>40</v>
      </c>
      <c r="J48" s="6" t="s">
        <v>99</v>
      </c>
      <c r="K48" s="6" t="s">
        <v>41</v>
      </c>
      <c r="N48" s="7"/>
    </row>
    <row r="49" spans="1:14">
      <c r="A49" s="5" t="e">
        <f t="shared" si="3"/>
        <v>#NAME?</v>
      </c>
      <c r="B49" s="7" t="e">
        <f>SUMIFS([0]!LCapitalFP3,[0]!LMoisFP3,$A49)++SUMIFS([0]!LCapitalfp2,[0]!LMoisfp2,$A49)+SUMIFS([0]!LCapitalFP4,[0]!LMoisFP4,$A49)++SUMIFS([0]!LCapitalFP1,[0]!LMoisFP1,$A49)</f>
        <v>#NAME?</v>
      </c>
      <c r="C49" s="7" t="e">
        <f>+SUMIFS([0]!LIntérêtsfp2,[0]!LMoisfp2,$A49)+SUMIFS([0]!LIntérêtsFP3,[0]!LMoisFP3,$A49)+SUMIFS([0]!LIntérêtsFP4,[0]!LMoisFP4,$A49)+SUMIFS([0]!LIntérêtsFP1,[0]!LMoisFP1,$A49)</f>
        <v>#NAME?</v>
      </c>
      <c r="D49" s="7" t="e">
        <f>+SUMIFS([0]!LAssuranceFp2,[0]!LMoisfp2,$A49)+SUMIFS([0]!LAssuranceFP3,[0]!LMoisFP3,$A49)+SUMIFS([0]!LAssuranceFP4,[0]!LMoisFP4,$A49)+SUMIFS([0]!LAssuranceFP1,[0]!LMoisFP1,$A49)</f>
        <v>#NAME?</v>
      </c>
      <c r="E49" s="7" t="e">
        <f t="shared" si="2"/>
        <v>#NAME?</v>
      </c>
      <c r="F49" s="6" t="e">
        <f t="shared" si="0"/>
        <v>#NAME?</v>
      </c>
      <c r="G49" s="6" t="e">
        <f t="shared" si="1"/>
        <v>#NAME?</v>
      </c>
      <c r="H49" s="1" t="e">
        <f>IF(AND(MONTH(DATEVALUE([0]!Moisfp2&amp;"1"))=G49,[0]!Anneefp2=F49),[0]!Montantfp2,0)+IF(AND(MONTH(DATEVALUE([0]!MoisFP3&amp;"1"))=G49,[0]!AnnéeFP3=F49),[0]!MontantFP3,0)+IF(AND(MONTH(DATEVALUE([0]!MoisFP4&amp;"1"))=G49,[0]!AnnéeFP4=F49),[0]!MontantFP4,0)+IF(AND(MONTH(DATEVALUE([0]!MoisFP1&amp;"1"))=G49,[0]!AnneeFP1=F49),[0]!MontantFP1,0)</f>
        <v>#NAME?</v>
      </c>
      <c r="I49" s="6" t="s">
        <v>40</v>
      </c>
      <c r="J49" s="6" t="s">
        <v>99</v>
      </c>
      <c r="K49" s="6" t="s">
        <v>41</v>
      </c>
      <c r="N49" s="7"/>
    </row>
    <row r="50" spans="1:14">
      <c r="A50" s="5" t="e">
        <f t="shared" si="3"/>
        <v>#NAME?</v>
      </c>
      <c r="B50" s="7" t="e">
        <f>SUMIFS([0]!LCapitalFP3,[0]!LMoisFP3,$A50)++SUMIFS([0]!LCapitalfp2,[0]!LMoisfp2,$A50)+SUMIFS([0]!LCapitalFP4,[0]!LMoisFP4,$A50)++SUMIFS([0]!LCapitalFP1,[0]!LMoisFP1,$A50)</f>
        <v>#NAME?</v>
      </c>
      <c r="C50" s="7" t="e">
        <f>+SUMIFS([0]!LIntérêtsfp2,[0]!LMoisfp2,$A50)+SUMIFS([0]!LIntérêtsFP3,[0]!LMoisFP3,$A50)+SUMIFS([0]!LIntérêtsFP4,[0]!LMoisFP4,$A50)+SUMIFS([0]!LIntérêtsFP1,[0]!LMoisFP1,$A50)</f>
        <v>#NAME?</v>
      </c>
      <c r="D50" s="7" t="e">
        <f>+SUMIFS([0]!LAssuranceFp2,[0]!LMoisfp2,$A50)+SUMIFS([0]!LAssuranceFP3,[0]!LMoisFP3,$A50)+SUMIFS([0]!LAssuranceFP4,[0]!LMoisFP4,$A50)+SUMIFS([0]!LAssuranceFP1,[0]!LMoisFP1,$A50)</f>
        <v>#NAME?</v>
      </c>
      <c r="E50" s="7" t="e">
        <f t="shared" si="2"/>
        <v>#NAME?</v>
      </c>
      <c r="F50" s="6" t="e">
        <f t="shared" si="0"/>
        <v>#NAME?</v>
      </c>
      <c r="G50" s="6" t="e">
        <f t="shared" si="1"/>
        <v>#NAME?</v>
      </c>
      <c r="H50" s="1" t="e">
        <f>IF(AND(MONTH(DATEVALUE([0]!Moisfp2&amp;"1"))=G50,[0]!Anneefp2=F50),[0]!Montantfp2,0)+IF(AND(MONTH(DATEVALUE([0]!MoisFP3&amp;"1"))=G50,[0]!AnnéeFP3=F50),[0]!MontantFP3,0)+IF(AND(MONTH(DATEVALUE([0]!MoisFP4&amp;"1"))=G50,[0]!AnnéeFP4=F50),[0]!MontantFP4,0)+IF(AND(MONTH(DATEVALUE([0]!MoisFP1&amp;"1"))=G50,[0]!AnneeFP1=F50),[0]!MontantFP1,0)</f>
        <v>#NAME?</v>
      </c>
      <c r="I50" s="6" t="s">
        <v>40</v>
      </c>
      <c r="J50" s="6" t="s">
        <v>99</v>
      </c>
      <c r="K50" s="6" t="s">
        <v>41</v>
      </c>
    </row>
    <row r="51" spans="1:14">
      <c r="A51" s="5" t="e">
        <f t="shared" si="3"/>
        <v>#NAME?</v>
      </c>
      <c r="B51" s="7" t="e">
        <f>SUMIFS([0]!LCapitalFP3,[0]!LMoisFP3,$A51)++SUMIFS([0]!LCapitalfp2,[0]!LMoisfp2,$A51)+SUMIFS([0]!LCapitalFP4,[0]!LMoisFP4,$A51)++SUMIFS([0]!LCapitalFP1,[0]!LMoisFP1,$A51)</f>
        <v>#NAME?</v>
      </c>
      <c r="C51" s="7" t="e">
        <f>+SUMIFS([0]!LIntérêtsfp2,[0]!LMoisfp2,$A51)+SUMIFS([0]!LIntérêtsFP3,[0]!LMoisFP3,$A51)+SUMIFS([0]!LIntérêtsFP4,[0]!LMoisFP4,$A51)+SUMIFS([0]!LIntérêtsFP1,[0]!LMoisFP1,$A51)</f>
        <v>#NAME?</v>
      </c>
      <c r="D51" s="7" t="e">
        <f>+SUMIFS([0]!LAssuranceFp2,[0]!LMoisfp2,$A51)+SUMIFS([0]!LAssuranceFP3,[0]!LMoisFP3,$A51)+SUMIFS([0]!LAssuranceFP4,[0]!LMoisFP4,$A51)+SUMIFS([0]!LAssuranceFP1,[0]!LMoisFP1,$A51)</f>
        <v>#NAME?</v>
      </c>
      <c r="E51" s="7" t="e">
        <f t="shared" si="2"/>
        <v>#NAME?</v>
      </c>
      <c r="F51" s="6" t="e">
        <f t="shared" si="0"/>
        <v>#NAME?</v>
      </c>
      <c r="G51" s="6" t="e">
        <f t="shared" si="1"/>
        <v>#NAME?</v>
      </c>
      <c r="H51" s="1" t="e">
        <f>IF(AND(MONTH(DATEVALUE([0]!Moisfp2&amp;"1"))=G51,[0]!Anneefp2=F51),[0]!Montantfp2,0)+IF(AND(MONTH(DATEVALUE([0]!MoisFP3&amp;"1"))=G51,[0]!AnnéeFP3=F51),[0]!MontantFP3,0)+IF(AND(MONTH(DATEVALUE([0]!MoisFP4&amp;"1"))=G51,[0]!AnnéeFP4=F51),[0]!MontantFP4,0)+IF(AND(MONTH(DATEVALUE([0]!MoisFP1&amp;"1"))=G51,[0]!AnneeFP1=F51),[0]!MontantFP1,0)</f>
        <v>#NAME?</v>
      </c>
      <c r="I51" s="6" t="s">
        <v>40</v>
      </c>
      <c r="J51" s="6" t="s">
        <v>99</v>
      </c>
      <c r="K51" s="6" t="s">
        <v>41</v>
      </c>
    </row>
    <row r="52" spans="1:14">
      <c r="A52" s="5" t="e">
        <f t="shared" si="3"/>
        <v>#NAME?</v>
      </c>
      <c r="B52" s="7" t="e">
        <f>SUMIFS([0]!LCapitalFP3,[0]!LMoisFP3,$A52)++SUMIFS([0]!LCapitalfp2,[0]!LMoisfp2,$A52)+SUMIFS([0]!LCapitalFP4,[0]!LMoisFP4,$A52)++SUMIFS([0]!LCapitalFP1,[0]!LMoisFP1,$A52)</f>
        <v>#NAME?</v>
      </c>
      <c r="C52" s="7" t="e">
        <f>+SUMIFS([0]!LIntérêtsfp2,[0]!LMoisfp2,$A52)+SUMIFS([0]!LIntérêtsFP3,[0]!LMoisFP3,$A52)+SUMIFS([0]!LIntérêtsFP4,[0]!LMoisFP4,$A52)+SUMIFS([0]!LIntérêtsFP1,[0]!LMoisFP1,$A52)</f>
        <v>#NAME?</v>
      </c>
      <c r="D52" s="7" t="e">
        <f>+SUMIFS([0]!LAssuranceFp2,[0]!LMoisfp2,$A52)+SUMIFS([0]!LAssuranceFP3,[0]!LMoisFP3,$A52)+SUMIFS([0]!LAssuranceFP4,[0]!LMoisFP4,$A52)+SUMIFS([0]!LAssuranceFP1,[0]!LMoisFP1,$A52)</f>
        <v>#NAME?</v>
      </c>
      <c r="E52" s="7" t="e">
        <f t="shared" si="2"/>
        <v>#NAME?</v>
      </c>
      <c r="F52" s="6" t="e">
        <f t="shared" si="0"/>
        <v>#NAME?</v>
      </c>
      <c r="G52" s="6" t="e">
        <f t="shared" si="1"/>
        <v>#NAME?</v>
      </c>
      <c r="H52" s="1" t="e">
        <f>IF(AND(MONTH(DATEVALUE([0]!Moisfp2&amp;"1"))=G52,[0]!Anneefp2=F52),[0]!Montantfp2,0)+IF(AND(MONTH(DATEVALUE([0]!MoisFP3&amp;"1"))=G52,[0]!AnnéeFP3=F52),[0]!MontantFP3,0)+IF(AND(MONTH(DATEVALUE([0]!MoisFP4&amp;"1"))=G52,[0]!AnnéeFP4=F52),[0]!MontantFP4,0)+IF(AND(MONTH(DATEVALUE([0]!MoisFP1&amp;"1"))=G52,[0]!AnneeFP1=F52),[0]!MontantFP1,0)</f>
        <v>#NAME?</v>
      </c>
      <c r="I52" s="6" t="s">
        <v>40</v>
      </c>
      <c r="J52" s="6" t="s">
        <v>99</v>
      </c>
      <c r="K52" s="6" t="s">
        <v>41</v>
      </c>
    </row>
    <row r="53" spans="1:14">
      <c r="A53" s="5" t="e">
        <f t="shared" si="3"/>
        <v>#NAME?</v>
      </c>
      <c r="B53" s="7" t="e">
        <f>SUMIFS([0]!LCapitalFP3,[0]!LMoisFP3,$A53)++SUMIFS([0]!LCapitalfp2,[0]!LMoisfp2,$A53)+SUMIFS([0]!LCapitalFP4,[0]!LMoisFP4,$A53)++SUMIFS([0]!LCapitalFP1,[0]!LMoisFP1,$A53)</f>
        <v>#NAME?</v>
      </c>
      <c r="C53" s="7" t="e">
        <f>+SUMIFS([0]!LIntérêtsfp2,[0]!LMoisfp2,$A53)+SUMIFS([0]!LIntérêtsFP3,[0]!LMoisFP3,$A53)+SUMIFS([0]!LIntérêtsFP4,[0]!LMoisFP4,$A53)+SUMIFS([0]!LIntérêtsFP1,[0]!LMoisFP1,$A53)</f>
        <v>#NAME?</v>
      </c>
      <c r="D53" s="7" t="e">
        <f>+SUMIFS([0]!LAssuranceFp2,[0]!LMoisfp2,$A53)+SUMIFS([0]!LAssuranceFP3,[0]!LMoisFP3,$A53)+SUMIFS([0]!LAssuranceFP4,[0]!LMoisFP4,$A53)+SUMIFS([0]!LAssuranceFP1,[0]!LMoisFP1,$A53)</f>
        <v>#NAME?</v>
      </c>
      <c r="E53" s="7" t="e">
        <f t="shared" si="2"/>
        <v>#NAME?</v>
      </c>
      <c r="F53" s="6" t="e">
        <f t="shared" si="0"/>
        <v>#NAME?</v>
      </c>
      <c r="G53" s="6" t="e">
        <f t="shared" si="1"/>
        <v>#NAME?</v>
      </c>
      <c r="H53" s="1" t="e">
        <f>IF(AND(MONTH(DATEVALUE([0]!Moisfp2&amp;"1"))=G53,[0]!Anneefp2=F53),[0]!Montantfp2,0)+IF(AND(MONTH(DATEVALUE([0]!MoisFP3&amp;"1"))=G53,[0]!AnnéeFP3=F53),[0]!MontantFP3,0)+IF(AND(MONTH(DATEVALUE([0]!MoisFP4&amp;"1"))=G53,[0]!AnnéeFP4=F53),[0]!MontantFP4,0)+IF(AND(MONTH(DATEVALUE([0]!MoisFP1&amp;"1"))=G53,[0]!AnneeFP1=F53),[0]!MontantFP1,0)</f>
        <v>#NAME?</v>
      </c>
      <c r="I53" s="6" t="s">
        <v>40</v>
      </c>
      <c r="J53" s="6" t="s">
        <v>99</v>
      </c>
      <c r="K53" s="6" t="s">
        <v>41</v>
      </c>
    </row>
    <row r="54" spans="1:14">
      <c r="A54" s="5" t="e">
        <f t="shared" si="3"/>
        <v>#NAME?</v>
      </c>
      <c r="B54" s="7" t="e">
        <f>SUMIFS([0]!LCapitalFP3,[0]!LMoisFP3,$A54)++SUMIFS([0]!LCapitalfp2,[0]!LMoisfp2,$A54)+SUMIFS([0]!LCapitalFP4,[0]!LMoisFP4,$A54)++SUMIFS([0]!LCapitalFP1,[0]!LMoisFP1,$A54)</f>
        <v>#NAME?</v>
      </c>
      <c r="C54" s="7" t="e">
        <f>+SUMIFS([0]!LIntérêtsfp2,[0]!LMoisfp2,$A54)+SUMIFS([0]!LIntérêtsFP3,[0]!LMoisFP3,$A54)+SUMIFS([0]!LIntérêtsFP4,[0]!LMoisFP4,$A54)+SUMIFS([0]!LIntérêtsFP1,[0]!LMoisFP1,$A54)</f>
        <v>#NAME?</v>
      </c>
      <c r="D54" s="7" t="e">
        <f>+SUMIFS([0]!LAssuranceFp2,[0]!LMoisfp2,$A54)+SUMIFS([0]!LAssuranceFP3,[0]!LMoisFP3,$A54)+SUMIFS([0]!LAssuranceFP4,[0]!LMoisFP4,$A54)+SUMIFS([0]!LAssuranceFP1,[0]!LMoisFP1,$A54)</f>
        <v>#NAME?</v>
      </c>
      <c r="E54" s="7" t="e">
        <f t="shared" si="2"/>
        <v>#NAME?</v>
      </c>
      <c r="F54" s="6" t="e">
        <f t="shared" si="0"/>
        <v>#NAME?</v>
      </c>
      <c r="G54" s="6" t="e">
        <f t="shared" si="1"/>
        <v>#NAME?</v>
      </c>
      <c r="H54" s="1" t="e">
        <f>IF(AND(MONTH(DATEVALUE([0]!Moisfp2&amp;"1"))=G54,[0]!Anneefp2=F54),[0]!Montantfp2,0)+IF(AND(MONTH(DATEVALUE([0]!MoisFP3&amp;"1"))=G54,[0]!AnnéeFP3=F54),[0]!MontantFP3,0)+IF(AND(MONTH(DATEVALUE([0]!MoisFP4&amp;"1"))=G54,[0]!AnnéeFP4=F54),[0]!MontantFP4,0)+IF(AND(MONTH(DATEVALUE([0]!MoisFP1&amp;"1"))=G54,[0]!AnneeFP1=F54),[0]!MontantFP1,0)</f>
        <v>#NAME?</v>
      </c>
      <c r="I54" s="6" t="s">
        <v>40</v>
      </c>
      <c r="J54" s="6" t="s">
        <v>99</v>
      </c>
      <c r="K54" s="6" t="s">
        <v>41</v>
      </c>
    </row>
    <row r="55" spans="1:14">
      <c r="A55" s="5" t="e">
        <f t="shared" si="3"/>
        <v>#NAME?</v>
      </c>
      <c r="B55" s="7" t="e">
        <f>SUMIFS([0]!LCapitalFP3,[0]!LMoisFP3,$A55)++SUMIFS([0]!LCapitalfp2,[0]!LMoisfp2,$A55)+SUMIFS([0]!LCapitalFP4,[0]!LMoisFP4,$A55)++SUMIFS([0]!LCapitalFP1,[0]!LMoisFP1,$A55)</f>
        <v>#NAME?</v>
      </c>
      <c r="C55" s="7" t="e">
        <f>+SUMIFS([0]!LIntérêtsfp2,[0]!LMoisfp2,$A55)+SUMIFS([0]!LIntérêtsFP3,[0]!LMoisFP3,$A55)+SUMIFS([0]!LIntérêtsFP4,[0]!LMoisFP4,$A55)+SUMIFS([0]!LIntérêtsFP1,[0]!LMoisFP1,$A55)</f>
        <v>#NAME?</v>
      </c>
      <c r="D55" s="7" t="e">
        <f>+SUMIFS([0]!LAssuranceFp2,[0]!LMoisfp2,$A55)+SUMIFS([0]!LAssuranceFP3,[0]!LMoisFP3,$A55)+SUMIFS([0]!LAssuranceFP4,[0]!LMoisFP4,$A55)+SUMIFS([0]!LAssuranceFP1,[0]!LMoisFP1,$A55)</f>
        <v>#NAME?</v>
      </c>
      <c r="E55" s="7" t="e">
        <f t="shared" si="2"/>
        <v>#NAME?</v>
      </c>
      <c r="F55" s="6" t="e">
        <f t="shared" si="0"/>
        <v>#NAME?</v>
      </c>
      <c r="G55" s="6" t="e">
        <f t="shared" si="1"/>
        <v>#NAME?</v>
      </c>
      <c r="H55" s="1" t="e">
        <f>IF(AND(MONTH(DATEVALUE([0]!Moisfp2&amp;"1"))=G55,[0]!Anneefp2=F55),[0]!Montantfp2,0)+IF(AND(MONTH(DATEVALUE([0]!MoisFP3&amp;"1"))=G55,[0]!AnnéeFP3=F55),[0]!MontantFP3,0)+IF(AND(MONTH(DATEVALUE([0]!MoisFP4&amp;"1"))=G55,[0]!AnnéeFP4=F55),[0]!MontantFP4,0)+IF(AND(MONTH(DATEVALUE([0]!MoisFP1&amp;"1"))=G55,[0]!AnneeFP1=F55),[0]!MontantFP1,0)</f>
        <v>#NAME?</v>
      </c>
      <c r="I55" s="6" t="s">
        <v>40</v>
      </c>
      <c r="J55" s="6" t="s">
        <v>99</v>
      </c>
      <c r="K55" s="6" t="s">
        <v>41</v>
      </c>
    </row>
    <row r="56" spans="1:14">
      <c r="A56" s="5" t="e">
        <f t="shared" si="3"/>
        <v>#NAME?</v>
      </c>
      <c r="B56" s="7" t="e">
        <f>SUMIFS([0]!LCapitalFP3,[0]!LMoisFP3,$A56)++SUMIFS([0]!LCapitalfp2,[0]!LMoisfp2,$A56)+SUMIFS([0]!LCapitalFP4,[0]!LMoisFP4,$A56)++SUMIFS([0]!LCapitalFP1,[0]!LMoisFP1,$A56)</f>
        <v>#NAME?</v>
      </c>
      <c r="C56" s="7" t="e">
        <f>+SUMIFS([0]!LIntérêtsfp2,[0]!LMoisfp2,$A56)+SUMIFS([0]!LIntérêtsFP3,[0]!LMoisFP3,$A56)+SUMIFS([0]!LIntérêtsFP4,[0]!LMoisFP4,$A56)+SUMIFS([0]!LIntérêtsFP1,[0]!LMoisFP1,$A56)</f>
        <v>#NAME?</v>
      </c>
      <c r="D56" s="7" t="e">
        <f>+SUMIFS([0]!LAssuranceFp2,[0]!LMoisfp2,$A56)+SUMIFS([0]!LAssuranceFP3,[0]!LMoisFP3,$A56)+SUMIFS([0]!LAssuranceFP4,[0]!LMoisFP4,$A56)+SUMIFS([0]!LAssuranceFP1,[0]!LMoisFP1,$A56)</f>
        <v>#NAME?</v>
      </c>
      <c r="E56" s="7" t="e">
        <f t="shared" si="2"/>
        <v>#NAME?</v>
      </c>
      <c r="F56" s="6" t="e">
        <f t="shared" si="0"/>
        <v>#NAME?</v>
      </c>
      <c r="G56" s="6" t="e">
        <f t="shared" si="1"/>
        <v>#NAME?</v>
      </c>
      <c r="H56" s="1" t="e">
        <f>IF(AND(MONTH(DATEVALUE([0]!Moisfp2&amp;"1"))=G56,[0]!Anneefp2=F56),[0]!Montantfp2,0)+IF(AND(MONTH(DATEVALUE([0]!MoisFP3&amp;"1"))=G56,[0]!AnnéeFP3=F56),[0]!MontantFP3,0)+IF(AND(MONTH(DATEVALUE([0]!MoisFP4&amp;"1"))=G56,[0]!AnnéeFP4=F56),[0]!MontantFP4,0)+IF(AND(MONTH(DATEVALUE([0]!MoisFP1&amp;"1"))=G56,[0]!AnneeFP1=F56),[0]!MontantFP1,0)</f>
        <v>#NAME?</v>
      </c>
      <c r="I56" s="6" t="s">
        <v>40</v>
      </c>
      <c r="J56" s="6" t="s">
        <v>99</v>
      </c>
      <c r="K56" s="6" t="s">
        <v>41</v>
      </c>
    </row>
    <row r="57" spans="1:14">
      <c r="A57" s="5" t="e">
        <f t="shared" si="3"/>
        <v>#NAME?</v>
      </c>
      <c r="B57" s="7" t="e">
        <f>SUMIFS([0]!LCapitalFP3,[0]!LMoisFP3,$A57)++SUMIFS([0]!LCapitalfp2,[0]!LMoisfp2,$A57)+SUMIFS([0]!LCapitalFP4,[0]!LMoisFP4,$A57)++SUMIFS([0]!LCapitalFP1,[0]!LMoisFP1,$A57)</f>
        <v>#NAME?</v>
      </c>
      <c r="C57" s="7" t="e">
        <f>+SUMIFS([0]!LIntérêtsfp2,[0]!LMoisfp2,$A57)+SUMIFS([0]!LIntérêtsFP3,[0]!LMoisFP3,$A57)+SUMIFS([0]!LIntérêtsFP4,[0]!LMoisFP4,$A57)+SUMIFS([0]!LIntérêtsFP1,[0]!LMoisFP1,$A57)</f>
        <v>#NAME?</v>
      </c>
      <c r="D57" s="7" t="e">
        <f>+SUMIFS([0]!LAssuranceFp2,[0]!LMoisfp2,$A57)+SUMIFS([0]!LAssuranceFP3,[0]!LMoisFP3,$A57)+SUMIFS([0]!LAssuranceFP4,[0]!LMoisFP4,$A57)+SUMIFS([0]!LAssuranceFP1,[0]!LMoisFP1,$A57)</f>
        <v>#NAME?</v>
      </c>
      <c r="E57" s="7" t="e">
        <f t="shared" si="2"/>
        <v>#NAME?</v>
      </c>
      <c r="F57" s="6" t="e">
        <f t="shared" si="0"/>
        <v>#NAME?</v>
      </c>
      <c r="G57" s="6" t="e">
        <f t="shared" si="1"/>
        <v>#NAME?</v>
      </c>
      <c r="H57" s="1" t="e">
        <f>IF(AND(MONTH(DATEVALUE([0]!Moisfp2&amp;"1"))=G57,[0]!Anneefp2=F57),[0]!Montantfp2,0)+IF(AND(MONTH(DATEVALUE([0]!MoisFP3&amp;"1"))=G57,[0]!AnnéeFP3=F57),[0]!MontantFP3,0)+IF(AND(MONTH(DATEVALUE([0]!MoisFP4&amp;"1"))=G57,[0]!AnnéeFP4=F57),[0]!MontantFP4,0)+IF(AND(MONTH(DATEVALUE([0]!MoisFP1&amp;"1"))=G57,[0]!AnneeFP1=F57),[0]!MontantFP1,0)</f>
        <v>#NAME?</v>
      </c>
      <c r="I57" s="6" t="s">
        <v>40</v>
      </c>
      <c r="J57" s="6" t="s">
        <v>99</v>
      </c>
      <c r="K57" s="6" t="s">
        <v>41</v>
      </c>
    </row>
    <row r="58" spans="1:14">
      <c r="A58" s="5" t="e">
        <f t="shared" si="3"/>
        <v>#NAME?</v>
      </c>
      <c r="B58" s="7" t="e">
        <f>SUMIFS([0]!LCapitalFP3,[0]!LMoisFP3,$A58)++SUMIFS([0]!LCapitalfp2,[0]!LMoisfp2,$A58)+SUMIFS([0]!LCapitalFP4,[0]!LMoisFP4,$A58)++SUMIFS([0]!LCapitalFP1,[0]!LMoisFP1,$A58)</f>
        <v>#NAME?</v>
      </c>
      <c r="C58" s="7" t="e">
        <f>+SUMIFS([0]!LIntérêtsfp2,[0]!LMoisfp2,$A58)+SUMIFS([0]!LIntérêtsFP3,[0]!LMoisFP3,$A58)+SUMIFS([0]!LIntérêtsFP4,[0]!LMoisFP4,$A58)+SUMIFS([0]!LIntérêtsFP1,[0]!LMoisFP1,$A58)</f>
        <v>#NAME?</v>
      </c>
      <c r="D58" s="7" t="e">
        <f>+SUMIFS([0]!LAssuranceFp2,[0]!LMoisfp2,$A58)+SUMIFS([0]!LAssuranceFP3,[0]!LMoisFP3,$A58)+SUMIFS([0]!LAssuranceFP4,[0]!LMoisFP4,$A58)+SUMIFS([0]!LAssuranceFP1,[0]!LMoisFP1,$A58)</f>
        <v>#NAME?</v>
      </c>
      <c r="E58" s="7" t="e">
        <f t="shared" si="2"/>
        <v>#NAME?</v>
      </c>
      <c r="F58" s="6" t="e">
        <f t="shared" si="0"/>
        <v>#NAME?</v>
      </c>
      <c r="G58" s="6" t="e">
        <f t="shared" si="1"/>
        <v>#NAME?</v>
      </c>
      <c r="H58" s="1" t="e">
        <f>IF(AND(MONTH(DATEVALUE([0]!Moisfp2&amp;"1"))=G58,[0]!Anneefp2=F58),[0]!Montantfp2,0)+IF(AND(MONTH(DATEVALUE([0]!MoisFP3&amp;"1"))=G58,[0]!AnnéeFP3=F58),[0]!MontantFP3,0)+IF(AND(MONTH(DATEVALUE([0]!MoisFP4&amp;"1"))=G58,[0]!AnnéeFP4=F58),[0]!MontantFP4,0)+IF(AND(MONTH(DATEVALUE([0]!MoisFP1&amp;"1"))=G58,[0]!AnneeFP1=F58),[0]!MontantFP1,0)</f>
        <v>#NAME?</v>
      </c>
      <c r="I58" s="6" t="s">
        <v>40</v>
      </c>
      <c r="J58" s="6" t="s">
        <v>99</v>
      </c>
      <c r="K58" s="6" t="s">
        <v>41</v>
      </c>
    </row>
    <row r="59" spans="1:14">
      <c r="A59" s="5" t="e">
        <f t="shared" si="3"/>
        <v>#NAME?</v>
      </c>
      <c r="B59" s="7" t="e">
        <f>SUMIFS([0]!LCapitalFP3,[0]!LMoisFP3,$A59)++SUMIFS([0]!LCapitalfp2,[0]!LMoisfp2,$A59)+SUMIFS([0]!LCapitalFP4,[0]!LMoisFP4,$A59)++SUMIFS([0]!LCapitalFP1,[0]!LMoisFP1,$A59)</f>
        <v>#NAME?</v>
      </c>
      <c r="C59" s="7" t="e">
        <f>+SUMIFS([0]!LIntérêtsfp2,[0]!LMoisfp2,$A59)+SUMIFS([0]!LIntérêtsFP3,[0]!LMoisFP3,$A59)+SUMIFS([0]!LIntérêtsFP4,[0]!LMoisFP4,$A59)+SUMIFS([0]!LIntérêtsFP1,[0]!LMoisFP1,$A59)</f>
        <v>#NAME?</v>
      </c>
      <c r="D59" s="7" t="e">
        <f>+SUMIFS([0]!LAssuranceFp2,[0]!LMoisfp2,$A59)+SUMIFS([0]!LAssuranceFP3,[0]!LMoisFP3,$A59)+SUMIFS([0]!LAssuranceFP4,[0]!LMoisFP4,$A59)+SUMIFS([0]!LAssuranceFP1,[0]!LMoisFP1,$A59)</f>
        <v>#NAME?</v>
      </c>
      <c r="E59" s="7" t="e">
        <f t="shared" si="2"/>
        <v>#NAME?</v>
      </c>
      <c r="F59" s="6" t="e">
        <f t="shared" si="0"/>
        <v>#NAME?</v>
      </c>
      <c r="G59" s="6" t="e">
        <f t="shared" si="1"/>
        <v>#NAME?</v>
      </c>
      <c r="H59" s="1" t="e">
        <f>IF(AND(MONTH(DATEVALUE([0]!Moisfp2&amp;"1"))=G59,[0]!Anneefp2=F59),[0]!Montantfp2,0)+IF(AND(MONTH(DATEVALUE([0]!MoisFP3&amp;"1"))=G59,[0]!AnnéeFP3=F59),[0]!MontantFP3,0)+IF(AND(MONTH(DATEVALUE([0]!MoisFP4&amp;"1"))=G59,[0]!AnnéeFP4=F59),[0]!MontantFP4,0)+IF(AND(MONTH(DATEVALUE([0]!MoisFP1&amp;"1"))=G59,[0]!AnneeFP1=F59),[0]!MontantFP1,0)</f>
        <v>#NAME?</v>
      </c>
      <c r="I59" s="6" t="s">
        <v>40</v>
      </c>
      <c r="J59" s="6" t="s">
        <v>99</v>
      </c>
      <c r="K59" s="6" t="s">
        <v>41</v>
      </c>
    </row>
    <row r="60" spans="1:14">
      <c r="A60" s="5" t="e">
        <f t="shared" si="3"/>
        <v>#NAME?</v>
      </c>
      <c r="B60" s="7" t="e">
        <f>SUMIFS([0]!LCapitalFP3,[0]!LMoisFP3,$A60)++SUMIFS([0]!LCapitalfp2,[0]!LMoisfp2,$A60)+SUMIFS([0]!LCapitalFP4,[0]!LMoisFP4,$A60)++SUMIFS([0]!LCapitalFP1,[0]!LMoisFP1,$A60)</f>
        <v>#NAME?</v>
      </c>
      <c r="C60" s="7" t="e">
        <f>+SUMIFS([0]!LIntérêtsfp2,[0]!LMoisfp2,$A60)+SUMIFS([0]!LIntérêtsFP3,[0]!LMoisFP3,$A60)+SUMIFS([0]!LIntérêtsFP4,[0]!LMoisFP4,$A60)+SUMIFS([0]!LIntérêtsFP1,[0]!LMoisFP1,$A60)</f>
        <v>#NAME?</v>
      </c>
      <c r="D60" s="7" t="e">
        <f>+SUMIFS([0]!LAssuranceFp2,[0]!LMoisfp2,$A60)+SUMIFS([0]!LAssuranceFP3,[0]!LMoisFP3,$A60)+SUMIFS([0]!LAssuranceFP4,[0]!LMoisFP4,$A60)+SUMIFS([0]!LAssuranceFP1,[0]!LMoisFP1,$A60)</f>
        <v>#NAME?</v>
      </c>
      <c r="E60" s="7" t="e">
        <f t="shared" si="2"/>
        <v>#NAME?</v>
      </c>
      <c r="F60" s="6" t="e">
        <f t="shared" si="0"/>
        <v>#NAME?</v>
      </c>
      <c r="G60" s="6" t="e">
        <f t="shared" si="1"/>
        <v>#NAME?</v>
      </c>
      <c r="H60" s="1" t="e">
        <f>IF(AND(MONTH(DATEVALUE([0]!Moisfp2&amp;"1"))=G60,[0]!Anneefp2=F60),[0]!Montantfp2,0)+IF(AND(MONTH(DATEVALUE([0]!MoisFP3&amp;"1"))=G60,[0]!AnnéeFP3=F60),[0]!MontantFP3,0)+IF(AND(MONTH(DATEVALUE([0]!MoisFP4&amp;"1"))=G60,[0]!AnnéeFP4=F60),[0]!MontantFP4,0)+IF(AND(MONTH(DATEVALUE([0]!MoisFP1&amp;"1"))=G60,[0]!AnneeFP1=F60),[0]!MontantFP1,0)</f>
        <v>#NAME?</v>
      </c>
      <c r="I60" s="6" t="s">
        <v>40</v>
      </c>
      <c r="J60" s="6" t="s">
        <v>99</v>
      </c>
      <c r="K60" s="6" t="s">
        <v>41</v>
      </c>
    </row>
    <row r="61" spans="1:14">
      <c r="A61" s="5" t="e">
        <f t="shared" si="3"/>
        <v>#NAME?</v>
      </c>
      <c r="B61" s="7" t="e">
        <f>SUMIFS([0]!LCapitalFP3,[0]!LMoisFP3,$A61)++SUMIFS([0]!LCapitalfp2,[0]!LMoisfp2,$A61)+SUMIFS([0]!LCapitalFP4,[0]!LMoisFP4,$A61)++SUMIFS([0]!LCapitalFP1,[0]!LMoisFP1,$A61)</f>
        <v>#NAME?</v>
      </c>
      <c r="C61" s="7" t="e">
        <f>+SUMIFS([0]!LIntérêtsfp2,[0]!LMoisfp2,$A61)+SUMIFS([0]!LIntérêtsFP3,[0]!LMoisFP3,$A61)+SUMIFS([0]!LIntérêtsFP4,[0]!LMoisFP4,$A61)+SUMIFS([0]!LIntérêtsFP1,[0]!LMoisFP1,$A61)</f>
        <v>#NAME?</v>
      </c>
      <c r="D61" s="7" t="e">
        <f>+SUMIFS([0]!LAssuranceFp2,[0]!LMoisfp2,$A61)+SUMIFS([0]!LAssuranceFP3,[0]!LMoisFP3,$A61)+SUMIFS([0]!LAssuranceFP4,[0]!LMoisFP4,$A61)+SUMIFS([0]!LAssuranceFP1,[0]!LMoisFP1,$A61)</f>
        <v>#NAME?</v>
      </c>
      <c r="E61" s="7" t="e">
        <f t="shared" si="2"/>
        <v>#NAME?</v>
      </c>
      <c r="F61" s="6" t="e">
        <f t="shared" si="0"/>
        <v>#NAME?</v>
      </c>
      <c r="G61" s="6" t="e">
        <f t="shared" si="1"/>
        <v>#NAME?</v>
      </c>
      <c r="H61" s="1" t="e">
        <f>IF(AND(MONTH(DATEVALUE([0]!Moisfp2&amp;"1"))=G61,[0]!Anneefp2=F61),[0]!Montantfp2,0)+IF(AND(MONTH(DATEVALUE([0]!MoisFP3&amp;"1"))=G61,[0]!AnnéeFP3=F61),[0]!MontantFP3,0)+IF(AND(MONTH(DATEVALUE([0]!MoisFP4&amp;"1"))=G61,[0]!AnnéeFP4=F61),[0]!MontantFP4,0)+IF(AND(MONTH(DATEVALUE([0]!MoisFP1&amp;"1"))=G61,[0]!AnneeFP1=F61),[0]!MontantFP1,0)</f>
        <v>#NAME?</v>
      </c>
      <c r="I61" s="6" t="s">
        <v>40</v>
      </c>
      <c r="J61" s="6" t="s">
        <v>99</v>
      </c>
      <c r="K61" s="6" t="s">
        <v>41</v>
      </c>
    </row>
    <row r="62" spans="1:14">
      <c r="A62" s="5" t="e">
        <f t="shared" si="3"/>
        <v>#NAME?</v>
      </c>
      <c r="B62" s="7" t="e">
        <f>SUMIFS([0]!LCapitalFP3,[0]!LMoisFP3,$A62)++SUMIFS([0]!LCapitalfp2,[0]!LMoisfp2,$A62)+SUMIFS([0]!LCapitalFP4,[0]!LMoisFP4,$A62)++SUMIFS([0]!LCapitalFP1,[0]!LMoisFP1,$A62)</f>
        <v>#NAME?</v>
      </c>
      <c r="C62" s="7" t="e">
        <f>+SUMIFS([0]!LIntérêtsfp2,[0]!LMoisfp2,$A62)+SUMIFS([0]!LIntérêtsFP3,[0]!LMoisFP3,$A62)+SUMIFS([0]!LIntérêtsFP4,[0]!LMoisFP4,$A62)+SUMIFS([0]!LIntérêtsFP1,[0]!LMoisFP1,$A62)</f>
        <v>#NAME?</v>
      </c>
      <c r="D62" s="7" t="e">
        <f>+SUMIFS([0]!LAssuranceFp2,[0]!LMoisfp2,$A62)+SUMIFS([0]!LAssuranceFP3,[0]!LMoisFP3,$A62)+SUMIFS([0]!LAssuranceFP4,[0]!LMoisFP4,$A62)+SUMIFS([0]!LAssuranceFP1,[0]!LMoisFP1,$A62)</f>
        <v>#NAME?</v>
      </c>
      <c r="E62" s="7" t="e">
        <f t="shared" si="2"/>
        <v>#NAME?</v>
      </c>
      <c r="F62" s="6" t="e">
        <f t="shared" si="0"/>
        <v>#NAME?</v>
      </c>
      <c r="G62" s="6" t="e">
        <f t="shared" si="1"/>
        <v>#NAME?</v>
      </c>
      <c r="H62" s="1" t="e">
        <f>IF(AND(MONTH(DATEVALUE([0]!Moisfp2&amp;"1"))=G62,[0]!Anneefp2=F62),[0]!Montantfp2,0)+IF(AND(MONTH(DATEVALUE([0]!MoisFP3&amp;"1"))=G62,[0]!AnnéeFP3=F62),[0]!MontantFP3,0)+IF(AND(MONTH(DATEVALUE([0]!MoisFP4&amp;"1"))=G62,[0]!AnnéeFP4=F62),[0]!MontantFP4,0)+IF(AND(MONTH(DATEVALUE([0]!MoisFP1&amp;"1"))=G62,[0]!AnneeFP1=F62),[0]!MontantFP1,0)</f>
        <v>#NAME?</v>
      </c>
      <c r="I62" s="6" t="s">
        <v>40</v>
      </c>
      <c r="J62" s="6" t="s">
        <v>99</v>
      </c>
      <c r="K62" s="6" t="s">
        <v>41</v>
      </c>
    </row>
    <row r="63" spans="1:14">
      <c r="A63" s="5" t="e">
        <f t="shared" si="3"/>
        <v>#NAME?</v>
      </c>
      <c r="B63" s="7" t="e">
        <f>SUMIFS([0]!LCapitalFP3,[0]!LMoisFP3,$A63)++SUMIFS([0]!LCapitalfp2,[0]!LMoisfp2,$A63)+SUMIFS([0]!LCapitalFP4,[0]!LMoisFP4,$A63)++SUMIFS([0]!LCapitalFP1,[0]!LMoisFP1,$A63)</f>
        <v>#NAME?</v>
      </c>
      <c r="C63" s="7" t="e">
        <f>+SUMIFS([0]!LIntérêtsfp2,[0]!LMoisfp2,$A63)+SUMIFS([0]!LIntérêtsFP3,[0]!LMoisFP3,$A63)+SUMIFS([0]!LIntérêtsFP4,[0]!LMoisFP4,$A63)+SUMIFS([0]!LIntérêtsFP1,[0]!LMoisFP1,$A63)</f>
        <v>#NAME?</v>
      </c>
      <c r="D63" s="7" t="e">
        <f>+SUMIFS([0]!LAssuranceFp2,[0]!LMoisfp2,$A63)+SUMIFS([0]!LAssuranceFP3,[0]!LMoisFP3,$A63)+SUMIFS([0]!LAssuranceFP4,[0]!LMoisFP4,$A63)+SUMIFS([0]!LAssuranceFP1,[0]!LMoisFP1,$A63)</f>
        <v>#NAME?</v>
      </c>
      <c r="E63" s="7" t="e">
        <f t="shared" si="2"/>
        <v>#NAME?</v>
      </c>
      <c r="F63" s="6" t="e">
        <f t="shared" si="0"/>
        <v>#NAME?</v>
      </c>
      <c r="G63" s="6" t="e">
        <f t="shared" si="1"/>
        <v>#NAME?</v>
      </c>
      <c r="H63" s="1" t="e">
        <f>IF(AND(MONTH(DATEVALUE([0]!Moisfp2&amp;"1"))=G63,[0]!Anneefp2=F63),[0]!Montantfp2,0)+IF(AND(MONTH(DATEVALUE([0]!MoisFP3&amp;"1"))=G63,[0]!AnnéeFP3=F63),[0]!MontantFP3,0)+IF(AND(MONTH(DATEVALUE([0]!MoisFP4&amp;"1"))=G63,[0]!AnnéeFP4=F63),[0]!MontantFP4,0)+IF(AND(MONTH(DATEVALUE([0]!MoisFP1&amp;"1"))=G63,[0]!AnneeFP1=F63),[0]!MontantFP1,0)</f>
        <v>#NAME?</v>
      </c>
      <c r="I63" s="6" t="s">
        <v>40</v>
      </c>
      <c r="J63" s="6" t="s">
        <v>99</v>
      </c>
      <c r="K63" s="6" t="s">
        <v>41</v>
      </c>
    </row>
    <row r="64" spans="1:14">
      <c r="A64" s="5" t="e">
        <f t="shared" si="3"/>
        <v>#NAME?</v>
      </c>
      <c r="B64" s="7" t="e">
        <f>SUMIFS([0]!LCapitalFP3,[0]!LMoisFP3,$A64)++SUMIFS([0]!LCapitalfp2,[0]!LMoisfp2,$A64)+SUMIFS([0]!LCapitalFP4,[0]!LMoisFP4,$A64)++SUMIFS([0]!LCapitalFP1,[0]!LMoisFP1,$A64)</f>
        <v>#NAME?</v>
      </c>
      <c r="C64" s="7" t="e">
        <f>+SUMIFS([0]!LIntérêtsfp2,[0]!LMoisfp2,$A64)+SUMIFS([0]!LIntérêtsFP3,[0]!LMoisFP3,$A64)+SUMIFS([0]!LIntérêtsFP4,[0]!LMoisFP4,$A64)+SUMIFS([0]!LIntérêtsFP1,[0]!LMoisFP1,$A64)</f>
        <v>#NAME?</v>
      </c>
      <c r="D64" s="7" t="e">
        <f>+SUMIFS([0]!LAssuranceFp2,[0]!LMoisfp2,$A64)+SUMIFS([0]!LAssuranceFP3,[0]!LMoisFP3,$A64)+SUMIFS([0]!LAssuranceFP4,[0]!LMoisFP4,$A64)+SUMIFS([0]!LAssuranceFP1,[0]!LMoisFP1,$A64)</f>
        <v>#NAME?</v>
      </c>
      <c r="E64" s="7" t="e">
        <f t="shared" si="2"/>
        <v>#NAME?</v>
      </c>
      <c r="F64" s="6" t="e">
        <f t="shared" si="0"/>
        <v>#NAME?</v>
      </c>
      <c r="G64" s="6" t="e">
        <f t="shared" si="1"/>
        <v>#NAME?</v>
      </c>
      <c r="H64" s="1" t="e">
        <f>IF(AND(MONTH(DATEVALUE([0]!Moisfp2&amp;"1"))=G64,[0]!Anneefp2=F64),[0]!Montantfp2,0)+IF(AND(MONTH(DATEVALUE([0]!MoisFP3&amp;"1"))=G64,[0]!AnnéeFP3=F64),[0]!MontantFP3,0)+IF(AND(MONTH(DATEVALUE([0]!MoisFP4&amp;"1"))=G64,[0]!AnnéeFP4=F64),[0]!MontantFP4,0)+IF(AND(MONTH(DATEVALUE([0]!MoisFP1&amp;"1"))=G64,[0]!AnneeFP1=F64),[0]!MontantFP1,0)</f>
        <v>#NAME?</v>
      </c>
      <c r="I64" s="6" t="s">
        <v>40</v>
      </c>
      <c r="J64" s="6" t="s">
        <v>99</v>
      </c>
      <c r="K64" s="6" t="s">
        <v>41</v>
      </c>
    </row>
    <row r="65" spans="1:11">
      <c r="A65" s="5" t="e">
        <f t="shared" si="3"/>
        <v>#NAME?</v>
      </c>
      <c r="B65" s="7" t="e">
        <f>SUMIFS([0]!LCapitalFP3,[0]!LMoisFP3,$A65)++SUMIFS([0]!LCapitalfp2,[0]!LMoisfp2,$A65)+SUMIFS([0]!LCapitalFP4,[0]!LMoisFP4,$A65)++SUMIFS([0]!LCapitalFP1,[0]!LMoisFP1,$A65)</f>
        <v>#NAME?</v>
      </c>
      <c r="C65" s="7" t="e">
        <f>+SUMIFS([0]!LIntérêtsfp2,[0]!LMoisfp2,$A65)+SUMIFS([0]!LIntérêtsFP3,[0]!LMoisFP3,$A65)+SUMIFS([0]!LIntérêtsFP4,[0]!LMoisFP4,$A65)+SUMIFS([0]!LIntérêtsFP1,[0]!LMoisFP1,$A65)</f>
        <v>#NAME?</v>
      </c>
      <c r="D65" s="7" t="e">
        <f>+SUMIFS([0]!LAssuranceFp2,[0]!LMoisfp2,$A65)+SUMIFS([0]!LAssuranceFP3,[0]!LMoisFP3,$A65)+SUMIFS([0]!LAssuranceFP4,[0]!LMoisFP4,$A65)+SUMIFS([0]!LAssuranceFP1,[0]!LMoisFP1,$A65)</f>
        <v>#NAME?</v>
      </c>
      <c r="E65" s="7" t="e">
        <f t="shared" si="2"/>
        <v>#NAME?</v>
      </c>
      <c r="F65" s="6" t="e">
        <f t="shared" si="0"/>
        <v>#NAME?</v>
      </c>
      <c r="G65" s="6" t="e">
        <f t="shared" si="1"/>
        <v>#NAME?</v>
      </c>
      <c r="H65" s="1" t="e">
        <f>IF(AND(MONTH(DATEVALUE([0]!Moisfp2&amp;"1"))=G65,[0]!Anneefp2=F65),[0]!Montantfp2,0)+IF(AND(MONTH(DATEVALUE([0]!MoisFP3&amp;"1"))=G65,[0]!AnnéeFP3=F65),[0]!MontantFP3,0)+IF(AND(MONTH(DATEVALUE([0]!MoisFP4&amp;"1"))=G65,[0]!AnnéeFP4=F65),[0]!MontantFP4,0)+IF(AND(MONTH(DATEVALUE([0]!MoisFP1&amp;"1"))=G65,[0]!AnneeFP1=F65),[0]!MontantFP1,0)</f>
        <v>#NAME?</v>
      </c>
      <c r="I65" s="6" t="s">
        <v>40</v>
      </c>
      <c r="J65" s="6" t="s">
        <v>99</v>
      </c>
      <c r="K65" s="6" t="s">
        <v>41</v>
      </c>
    </row>
    <row r="66" spans="1:11">
      <c r="A66" s="5" t="e">
        <f t="shared" si="3"/>
        <v>#NAME?</v>
      </c>
      <c r="B66" s="7" t="e">
        <f>SUMIFS([0]!LCapitalFP3,[0]!LMoisFP3,$A66)++SUMIFS([0]!LCapitalfp2,[0]!LMoisfp2,$A66)+SUMIFS([0]!LCapitalFP4,[0]!LMoisFP4,$A66)++SUMIFS([0]!LCapitalFP1,[0]!LMoisFP1,$A66)</f>
        <v>#NAME?</v>
      </c>
      <c r="C66" s="7" t="e">
        <f>+SUMIFS([0]!LIntérêtsfp2,[0]!LMoisfp2,$A66)+SUMIFS([0]!LIntérêtsFP3,[0]!LMoisFP3,$A66)+SUMIFS([0]!LIntérêtsFP4,[0]!LMoisFP4,$A66)+SUMIFS([0]!LIntérêtsFP1,[0]!LMoisFP1,$A66)</f>
        <v>#NAME?</v>
      </c>
      <c r="D66" s="7" t="e">
        <f>+SUMIFS([0]!LAssuranceFp2,[0]!LMoisfp2,$A66)+SUMIFS([0]!LAssuranceFP3,[0]!LMoisFP3,$A66)+SUMIFS([0]!LAssuranceFP4,[0]!LMoisFP4,$A66)+SUMIFS([0]!LAssuranceFP1,[0]!LMoisFP1,$A66)</f>
        <v>#NAME?</v>
      </c>
      <c r="E66" s="7" t="e">
        <f t="shared" si="2"/>
        <v>#NAME?</v>
      </c>
      <c r="F66" s="6" t="e">
        <f t="shared" ref="F66:F129" si="4">YEAR(A66:A264)</f>
        <v>#NAME?</v>
      </c>
      <c r="G66" s="6" t="e">
        <f t="shared" ref="G66:G129" si="5">MONTH(A66)</f>
        <v>#NAME?</v>
      </c>
      <c r="H66" s="1" t="e">
        <f>IF(AND(MONTH(DATEVALUE([0]!Moisfp2&amp;"1"))=G66,[0]!Anneefp2=F66),[0]!Montantfp2,0)+IF(AND(MONTH(DATEVALUE([0]!MoisFP3&amp;"1"))=G66,[0]!AnnéeFP3=F66),[0]!MontantFP3,0)+IF(AND(MONTH(DATEVALUE([0]!MoisFP4&amp;"1"))=G66,[0]!AnnéeFP4=F66),[0]!MontantFP4,0)+IF(AND(MONTH(DATEVALUE([0]!MoisFP1&amp;"1"))=G66,[0]!AnneeFP1=F66),[0]!MontantFP1,0)</f>
        <v>#NAME?</v>
      </c>
      <c r="I66" s="6" t="s">
        <v>40</v>
      </c>
      <c r="J66" s="6" t="s">
        <v>99</v>
      </c>
      <c r="K66" s="6" t="s">
        <v>41</v>
      </c>
    </row>
    <row r="67" spans="1:11">
      <c r="A67" s="5" t="e">
        <f t="shared" si="3"/>
        <v>#NAME?</v>
      </c>
      <c r="B67" s="7" t="e">
        <f>SUMIFS([0]!LCapitalFP3,[0]!LMoisFP3,$A67)++SUMIFS([0]!LCapitalfp2,[0]!LMoisfp2,$A67)+SUMIFS([0]!LCapitalFP4,[0]!LMoisFP4,$A67)++SUMIFS([0]!LCapitalFP1,[0]!LMoisFP1,$A67)</f>
        <v>#NAME?</v>
      </c>
      <c r="C67" s="7" t="e">
        <f>+SUMIFS([0]!LIntérêtsfp2,[0]!LMoisfp2,$A67)+SUMIFS([0]!LIntérêtsFP3,[0]!LMoisFP3,$A67)+SUMIFS([0]!LIntérêtsFP4,[0]!LMoisFP4,$A67)+SUMIFS([0]!LIntérêtsFP1,[0]!LMoisFP1,$A67)</f>
        <v>#NAME?</v>
      </c>
      <c r="D67" s="7" t="e">
        <f>+SUMIFS([0]!LAssuranceFp2,[0]!LMoisfp2,$A67)+SUMIFS([0]!LAssuranceFP3,[0]!LMoisFP3,$A67)+SUMIFS([0]!LAssuranceFP4,[0]!LMoisFP4,$A67)+SUMIFS([0]!LAssuranceFP1,[0]!LMoisFP1,$A67)</f>
        <v>#NAME?</v>
      </c>
      <c r="E67" s="7" t="e">
        <f t="shared" ref="E67:E130" si="6">C67+D67</f>
        <v>#NAME?</v>
      </c>
      <c r="F67" s="6" t="e">
        <f t="shared" si="4"/>
        <v>#NAME?</v>
      </c>
      <c r="G67" s="6" t="e">
        <f t="shared" si="5"/>
        <v>#NAME?</v>
      </c>
      <c r="H67" s="1" t="e">
        <f>IF(AND(MONTH(DATEVALUE([0]!Moisfp2&amp;"1"))=G67,[0]!Anneefp2=F67),[0]!Montantfp2,0)+IF(AND(MONTH(DATEVALUE([0]!MoisFP3&amp;"1"))=G67,[0]!AnnéeFP3=F67),[0]!MontantFP3,0)+IF(AND(MONTH(DATEVALUE([0]!MoisFP4&amp;"1"))=G67,[0]!AnnéeFP4=F67),[0]!MontantFP4,0)+IF(AND(MONTH(DATEVALUE([0]!MoisFP1&amp;"1"))=G67,[0]!AnneeFP1=F67),[0]!MontantFP1,0)</f>
        <v>#NAME?</v>
      </c>
      <c r="I67" s="6" t="s">
        <v>40</v>
      </c>
      <c r="J67" s="6" t="s">
        <v>99</v>
      </c>
      <c r="K67" s="6" t="s">
        <v>41</v>
      </c>
    </row>
    <row r="68" spans="1:11">
      <c r="A68" s="5" t="e">
        <f t="shared" si="3"/>
        <v>#NAME?</v>
      </c>
      <c r="B68" s="7" t="e">
        <f>SUMIFS([0]!LCapitalFP3,[0]!LMoisFP3,$A68)++SUMIFS([0]!LCapitalfp2,[0]!LMoisfp2,$A68)+SUMIFS([0]!LCapitalFP4,[0]!LMoisFP4,$A68)++SUMIFS([0]!LCapitalFP1,[0]!LMoisFP1,$A68)</f>
        <v>#NAME?</v>
      </c>
      <c r="C68" s="7" t="e">
        <f>+SUMIFS([0]!LIntérêtsfp2,[0]!LMoisfp2,$A68)+SUMIFS([0]!LIntérêtsFP3,[0]!LMoisFP3,$A68)+SUMIFS([0]!LIntérêtsFP4,[0]!LMoisFP4,$A68)+SUMIFS([0]!LIntérêtsFP1,[0]!LMoisFP1,$A68)</f>
        <v>#NAME?</v>
      </c>
      <c r="D68" s="7" t="e">
        <f>+SUMIFS([0]!LAssuranceFp2,[0]!LMoisfp2,$A68)+SUMIFS([0]!LAssuranceFP3,[0]!LMoisFP3,$A68)+SUMIFS([0]!LAssuranceFP4,[0]!LMoisFP4,$A68)+SUMIFS([0]!LAssuranceFP1,[0]!LMoisFP1,$A68)</f>
        <v>#NAME?</v>
      </c>
      <c r="E68" s="7" t="e">
        <f t="shared" si="6"/>
        <v>#NAME?</v>
      </c>
      <c r="F68" s="6" t="e">
        <f t="shared" si="4"/>
        <v>#NAME?</v>
      </c>
      <c r="G68" s="6" t="e">
        <f t="shared" si="5"/>
        <v>#NAME?</v>
      </c>
      <c r="H68" s="1" t="e">
        <f>IF(AND(MONTH(DATEVALUE([0]!Moisfp2&amp;"1"))=G68,[0]!Anneefp2=F68),[0]!Montantfp2,0)+IF(AND(MONTH(DATEVALUE([0]!MoisFP3&amp;"1"))=G68,[0]!AnnéeFP3=F68),[0]!MontantFP3,0)+IF(AND(MONTH(DATEVALUE([0]!MoisFP4&amp;"1"))=G68,[0]!AnnéeFP4=F68),[0]!MontantFP4,0)+IF(AND(MONTH(DATEVALUE([0]!MoisFP1&amp;"1"))=G68,[0]!AnneeFP1=F68),[0]!MontantFP1,0)</f>
        <v>#NAME?</v>
      </c>
      <c r="I68" s="6" t="s">
        <v>40</v>
      </c>
      <c r="J68" s="6" t="s">
        <v>99</v>
      </c>
      <c r="K68" s="6" t="s">
        <v>41</v>
      </c>
    </row>
    <row r="69" spans="1:11">
      <c r="A69" s="5" t="e">
        <f t="shared" ref="A69:A132" si="7">DATE(YEAR(A68),MONTH(A68)+1,1)</f>
        <v>#NAME?</v>
      </c>
      <c r="B69" s="7" t="e">
        <f>SUMIFS([0]!LCapitalFP3,[0]!LMoisFP3,$A69)++SUMIFS([0]!LCapitalfp2,[0]!LMoisfp2,$A69)+SUMIFS([0]!LCapitalFP4,[0]!LMoisFP4,$A69)++SUMIFS([0]!LCapitalFP1,[0]!LMoisFP1,$A69)</f>
        <v>#NAME?</v>
      </c>
      <c r="C69" s="7" t="e">
        <f>+SUMIFS([0]!LIntérêtsfp2,[0]!LMoisfp2,$A69)+SUMIFS([0]!LIntérêtsFP3,[0]!LMoisFP3,$A69)+SUMIFS([0]!LIntérêtsFP4,[0]!LMoisFP4,$A69)+SUMIFS([0]!LIntérêtsFP1,[0]!LMoisFP1,$A69)</f>
        <v>#NAME?</v>
      </c>
      <c r="D69" s="7" t="e">
        <f>+SUMIFS([0]!LAssuranceFp2,[0]!LMoisfp2,$A69)+SUMIFS([0]!LAssuranceFP3,[0]!LMoisFP3,$A69)+SUMIFS([0]!LAssuranceFP4,[0]!LMoisFP4,$A69)+SUMIFS([0]!LAssuranceFP1,[0]!LMoisFP1,$A69)</f>
        <v>#NAME?</v>
      </c>
      <c r="E69" s="7" t="e">
        <f t="shared" si="6"/>
        <v>#NAME?</v>
      </c>
      <c r="F69" s="6" t="e">
        <f t="shared" si="4"/>
        <v>#NAME?</v>
      </c>
      <c r="G69" s="6" t="e">
        <f t="shared" si="5"/>
        <v>#NAME?</v>
      </c>
      <c r="H69" s="1" t="e">
        <f>IF(AND(MONTH(DATEVALUE([0]!Moisfp2&amp;"1"))=G69,[0]!Anneefp2=F69),[0]!Montantfp2,0)+IF(AND(MONTH(DATEVALUE([0]!MoisFP3&amp;"1"))=G69,[0]!AnnéeFP3=F69),[0]!MontantFP3,0)+IF(AND(MONTH(DATEVALUE([0]!MoisFP4&amp;"1"))=G69,[0]!AnnéeFP4=F69),[0]!MontantFP4,0)+IF(AND(MONTH(DATEVALUE([0]!MoisFP1&amp;"1"))=G69,[0]!AnneeFP1=F69),[0]!MontantFP1,0)</f>
        <v>#NAME?</v>
      </c>
      <c r="I69" s="6" t="s">
        <v>40</v>
      </c>
      <c r="J69" s="6" t="s">
        <v>99</v>
      </c>
      <c r="K69" s="6" t="s">
        <v>41</v>
      </c>
    </row>
    <row r="70" spans="1:11">
      <c r="A70" s="5" t="e">
        <f t="shared" si="7"/>
        <v>#NAME?</v>
      </c>
      <c r="B70" s="7" t="e">
        <f>SUMIFS([0]!LCapitalFP3,[0]!LMoisFP3,$A70)++SUMIFS([0]!LCapitalfp2,[0]!LMoisfp2,$A70)+SUMIFS([0]!LCapitalFP4,[0]!LMoisFP4,$A70)++SUMIFS([0]!LCapitalFP1,[0]!LMoisFP1,$A70)</f>
        <v>#NAME?</v>
      </c>
      <c r="C70" s="7" t="e">
        <f>+SUMIFS([0]!LIntérêtsfp2,[0]!LMoisfp2,$A70)+SUMIFS([0]!LIntérêtsFP3,[0]!LMoisFP3,$A70)+SUMIFS([0]!LIntérêtsFP4,[0]!LMoisFP4,$A70)+SUMIFS([0]!LIntérêtsFP1,[0]!LMoisFP1,$A70)</f>
        <v>#NAME?</v>
      </c>
      <c r="D70" s="7" t="e">
        <f>+SUMIFS([0]!LAssuranceFp2,[0]!LMoisfp2,$A70)+SUMIFS([0]!LAssuranceFP3,[0]!LMoisFP3,$A70)+SUMIFS([0]!LAssuranceFP4,[0]!LMoisFP4,$A70)+SUMIFS([0]!LAssuranceFP1,[0]!LMoisFP1,$A70)</f>
        <v>#NAME?</v>
      </c>
      <c r="E70" s="7" t="e">
        <f t="shared" si="6"/>
        <v>#NAME?</v>
      </c>
      <c r="F70" s="6" t="e">
        <f t="shared" si="4"/>
        <v>#NAME?</v>
      </c>
      <c r="G70" s="6" t="e">
        <f t="shared" si="5"/>
        <v>#NAME?</v>
      </c>
      <c r="H70" s="1" t="e">
        <f>IF(AND(MONTH(DATEVALUE([0]!Moisfp2&amp;"1"))=G70,[0]!Anneefp2=F70),[0]!Montantfp2,0)+IF(AND(MONTH(DATEVALUE([0]!MoisFP3&amp;"1"))=G70,[0]!AnnéeFP3=F70),[0]!MontantFP3,0)+IF(AND(MONTH(DATEVALUE([0]!MoisFP4&amp;"1"))=G70,[0]!AnnéeFP4=F70),[0]!MontantFP4,0)+IF(AND(MONTH(DATEVALUE([0]!MoisFP1&amp;"1"))=G70,[0]!AnneeFP1=F70),[0]!MontantFP1,0)</f>
        <v>#NAME?</v>
      </c>
      <c r="I70" s="6" t="s">
        <v>40</v>
      </c>
      <c r="J70" s="6" t="s">
        <v>99</v>
      </c>
      <c r="K70" s="6" t="s">
        <v>41</v>
      </c>
    </row>
    <row r="71" spans="1:11">
      <c r="A71" s="5" t="e">
        <f t="shared" si="7"/>
        <v>#NAME?</v>
      </c>
      <c r="B71" s="7" t="e">
        <f>SUMIFS([0]!LCapitalFP3,[0]!LMoisFP3,$A71)++SUMIFS([0]!LCapitalfp2,[0]!LMoisfp2,$A71)+SUMIFS([0]!LCapitalFP4,[0]!LMoisFP4,$A71)++SUMIFS([0]!LCapitalFP1,[0]!LMoisFP1,$A71)</f>
        <v>#NAME?</v>
      </c>
      <c r="C71" s="7" t="e">
        <f>+SUMIFS([0]!LIntérêtsfp2,[0]!LMoisfp2,$A71)+SUMIFS([0]!LIntérêtsFP3,[0]!LMoisFP3,$A71)+SUMIFS([0]!LIntérêtsFP4,[0]!LMoisFP4,$A71)+SUMIFS([0]!LIntérêtsFP1,[0]!LMoisFP1,$A71)</f>
        <v>#NAME?</v>
      </c>
      <c r="D71" s="7" t="e">
        <f>+SUMIFS([0]!LAssuranceFp2,[0]!LMoisfp2,$A71)+SUMIFS([0]!LAssuranceFP3,[0]!LMoisFP3,$A71)+SUMIFS([0]!LAssuranceFP4,[0]!LMoisFP4,$A71)+SUMIFS([0]!LAssuranceFP1,[0]!LMoisFP1,$A71)</f>
        <v>#NAME?</v>
      </c>
      <c r="E71" s="7" t="e">
        <f t="shared" si="6"/>
        <v>#NAME?</v>
      </c>
      <c r="F71" s="6" t="e">
        <f t="shared" si="4"/>
        <v>#NAME?</v>
      </c>
      <c r="G71" s="6" t="e">
        <f t="shared" si="5"/>
        <v>#NAME?</v>
      </c>
      <c r="H71" s="1" t="e">
        <f>IF(AND(MONTH(DATEVALUE([0]!Moisfp2&amp;"1"))=G71,[0]!Anneefp2=F71),[0]!Montantfp2,0)+IF(AND(MONTH(DATEVALUE([0]!MoisFP3&amp;"1"))=G71,[0]!AnnéeFP3=F71),[0]!MontantFP3,0)+IF(AND(MONTH(DATEVALUE([0]!MoisFP4&amp;"1"))=G71,[0]!AnnéeFP4=F71),[0]!MontantFP4,0)+IF(AND(MONTH(DATEVALUE([0]!MoisFP1&amp;"1"))=G71,[0]!AnneeFP1=F71),[0]!MontantFP1,0)</f>
        <v>#NAME?</v>
      </c>
      <c r="I71" s="6" t="s">
        <v>40</v>
      </c>
      <c r="J71" s="6" t="s">
        <v>99</v>
      </c>
      <c r="K71" s="6" t="s">
        <v>41</v>
      </c>
    </row>
    <row r="72" spans="1:11">
      <c r="A72" s="5" t="e">
        <f t="shared" si="7"/>
        <v>#NAME?</v>
      </c>
      <c r="B72" s="7" t="e">
        <f>SUMIFS([0]!LCapitalFP3,[0]!LMoisFP3,$A72)++SUMIFS([0]!LCapitalfp2,[0]!LMoisfp2,$A72)+SUMIFS([0]!LCapitalFP4,[0]!LMoisFP4,$A72)++SUMIFS([0]!LCapitalFP1,[0]!LMoisFP1,$A72)</f>
        <v>#NAME?</v>
      </c>
      <c r="C72" s="7" t="e">
        <f>+SUMIFS([0]!LIntérêtsfp2,[0]!LMoisfp2,$A72)+SUMIFS([0]!LIntérêtsFP3,[0]!LMoisFP3,$A72)+SUMIFS([0]!LIntérêtsFP4,[0]!LMoisFP4,$A72)+SUMIFS([0]!LIntérêtsFP1,[0]!LMoisFP1,$A72)</f>
        <v>#NAME?</v>
      </c>
      <c r="D72" s="7" t="e">
        <f>+SUMIFS([0]!LAssuranceFp2,[0]!LMoisfp2,$A72)+SUMIFS([0]!LAssuranceFP3,[0]!LMoisFP3,$A72)+SUMIFS([0]!LAssuranceFP4,[0]!LMoisFP4,$A72)+SUMIFS([0]!LAssuranceFP1,[0]!LMoisFP1,$A72)</f>
        <v>#NAME?</v>
      </c>
      <c r="E72" s="7" t="e">
        <f t="shared" si="6"/>
        <v>#NAME?</v>
      </c>
      <c r="F72" s="6" t="e">
        <f t="shared" si="4"/>
        <v>#NAME?</v>
      </c>
      <c r="G72" s="6" t="e">
        <f t="shared" si="5"/>
        <v>#NAME?</v>
      </c>
      <c r="H72" s="1" t="e">
        <f>IF(AND(MONTH(DATEVALUE([0]!Moisfp2&amp;"1"))=G72,[0]!Anneefp2=F72),[0]!Montantfp2,0)+IF(AND(MONTH(DATEVALUE([0]!MoisFP3&amp;"1"))=G72,[0]!AnnéeFP3=F72),[0]!MontantFP3,0)+IF(AND(MONTH(DATEVALUE([0]!MoisFP4&amp;"1"))=G72,[0]!AnnéeFP4=F72),[0]!MontantFP4,0)+IF(AND(MONTH(DATEVALUE([0]!MoisFP1&amp;"1"))=G72,[0]!AnneeFP1=F72),[0]!MontantFP1,0)</f>
        <v>#NAME?</v>
      </c>
      <c r="I72" s="6" t="s">
        <v>40</v>
      </c>
      <c r="J72" s="6" t="s">
        <v>99</v>
      </c>
      <c r="K72" s="6" t="s">
        <v>41</v>
      </c>
    </row>
    <row r="73" spans="1:11">
      <c r="A73" s="5" t="e">
        <f t="shared" si="7"/>
        <v>#NAME?</v>
      </c>
      <c r="B73" s="7" t="e">
        <f>SUMIFS([0]!LCapitalFP3,[0]!LMoisFP3,$A73)++SUMIFS([0]!LCapitalfp2,[0]!LMoisfp2,$A73)+SUMIFS([0]!LCapitalFP4,[0]!LMoisFP4,$A73)++SUMIFS([0]!LCapitalFP1,[0]!LMoisFP1,$A73)</f>
        <v>#NAME?</v>
      </c>
      <c r="C73" s="7" t="e">
        <f>+SUMIFS([0]!LIntérêtsfp2,[0]!LMoisfp2,$A73)+SUMIFS([0]!LIntérêtsFP3,[0]!LMoisFP3,$A73)+SUMIFS([0]!LIntérêtsFP4,[0]!LMoisFP4,$A73)+SUMIFS([0]!LIntérêtsFP1,[0]!LMoisFP1,$A73)</f>
        <v>#NAME?</v>
      </c>
      <c r="D73" s="7" t="e">
        <f>+SUMIFS([0]!LAssuranceFp2,[0]!LMoisfp2,$A73)+SUMIFS([0]!LAssuranceFP3,[0]!LMoisFP3,$A73)+SUMIFS([0]!LAssuranceFP4,[0]!LMoisFP4,$A73)+SUMIFS([0]!LAssuranceFP1,[0]!LMoisFP1,$A73)</f>
        <v>#NAME?</v>
      </c>
      <c r="E73" s="7" t="e">
        <f t="shared" si="6"/>
        <v>#NAME?</v>
      </c>
      <c r="F73" s="6" t="e">
        <f t="shared" si="4"/>
        <v>#NAME?</v>
      </c>
      <c r="G73" s="6" t="e">
        <f t="shared" si="5"/>
        <v>#NAME?</v>
      </c>
      <c r="H73" s="1" t="e">
        <f>IF(AND(MONTH(DATEVALUE([0]!Moisfp2&amp;"1"))=G73,[0]!Anneefp2=F73),[0]!Montantfp2,0)+IF(AND(MONTH(DATEVALUE([0]!MoisFP3&amp;"1"))=G73,[0]!AnnéeFP3=F73),[0]!MontantFP3,0)+IF(AND(MONTH(DATEVALUE([0]!MoisFP4&amp;"1"))=G73,[0]!AnnéeFP4=F73),[0]!MontantFP4,0)+IF(AND(MONTH(DATEVALUE([0]!MoisFP1&amp;"1"))=G73,[0]!AnneeFP1=F73),[0]!MontantFP1,0)</f>
        <v>#NAME?</v>
      </c>
      <c r="I73" s="6" t="s">
        <v>40</v>
      </c>
      <c r="J73" s="6" t="s">
        <v>99</v>
      </c>
      <c r="K73" s="6" t="s">
        <v>41</v>
      </c>
    </row>
    <row r="74" spans="1:11">
      <c r="A74" s="5" t="e">
        <f t="shared" si="7"/>
        <v>#NAME?</v>
      </c>
      <c r="B74" s="7" t="e">
        <f>SUMIFS([0]!LCapitalFP3,[0]!LMoisFP3,$A74)++SUMIFS([0]!LCapitalfp2,[0]!LMoisfp2,$A74)+SUMIFS([0]!LCapitalFP4,[0]!LMoisFP4,$A74)++SUMIFS([0]!LCapitalFP1,[0]!LMoisFP1,$A74)</f>
        <v>#NAME?</v>
      </c>
      <c r="C74" s="7" t="e">
        <f>+SUMIFS([0]!LIntérêtsfp2,[0]!LMoisfp2,$A74)+SUMIFS([0]!LIntérêtsFP3,[0]!LMoisFP3,$A74)+SUMIFS([0]!LIntérêtsFP4,[0]!LMoisFP4,$A74)+SUMIFS([0]!LIntérêtsFP1,[0]!LMoisFP1,$A74)</f>
        <v>#NAME?</v>
      </c>
      <c r="D74" s="7" t="e">
        <f>+SUMIFS([0]!LAssuranceFp2,[0]!LMoisfp2,$A74)+SUMIFS([0]!LAssuranceFP3,[0]!LMoisFP3,$A74)+SUMIFS([0]!LAssuranceFP4,[0]!LMoisFP4,$A74)+SUMIFS([0]!LAssuranceFP1,[0]!LMoisFP1,$A74)</f>
        <v>#NAME?</v>
      </c>
      <c r="E74" s="7" t="e">
        <f t="shared" si="6"/>
        <v>#NAME?</v>
      </c>
      <c r="F74" s="6" t="e">
        <f t="shared" si="4"/>
        <v>#NAME?</v>
      </c>
      <c r="G74" s="6" t="e">
        <f t="shared" si="5"/>
        <v>#NAME?</v>
      </c>
      <c r="H74" s="1" t="e">
        <f>IF(AND(MONTH(DATEVALUE([0]!Moisfp2&amp;"1"))=G74,[0]!Anneefp2=F74),[0]!Montantfp2,0)+IF(AND(MONTH(DATEVALUE([0]!MoisFP3&amp;"1"))=G74,[0]!AnnéeFP3=F74),[0]!MontantFP3,0)+IF(AND(MONTH(DATEVALUE([0]!MoisFP4&amp;"1"))=G74,[0]!AnnéeFP4=F74),[0]!MontantFP4,0)+IF(AND(MONTH(DATEVALUE([0]!MoisFP1&amp;"1"))=G74,[0]!AnneeFP1=F74),[0]!MontantFP1,0)</f>
        <v>#NAME?</v>
      </c>
      <c r="I74" s="6" t="s">
        <v>40</v>
      </c>
      <c r="J74" s="6" t="s">
        <v>99</v>
      </c>
      <c r="K74" s="6" t="s">
        <v>41</v>
      </c>
    </row>
    <row r="75" spans="1:11">
      <c r="A75" s="5" t="e">
        <f t="shared" si="7"/>
        <v>#NAME?</v>
      </c>
      <c r="B75" s="7" t="e">
        <f>SUMIFS([0]!LCapitalFP3,[0]!LMoisFP3,$A75)++SUMIFS([0]!LCapitalfp2,[0]!LMoisfp2,$A75)+SUMIFS([0]!LCapitalFP4,[0]!LMoisFP4,$A75)++SUMIFS([0]!LCapitalFP1,[0]!LMoisFP1,$A75)</f>
        <v>#NAME?</v>
      </c>
      <c r="C75" s="7" t="e">
        <f>+SUMIFS([0]!LIntérêtsfp2,[0]!LMoisfp2,$A75)+SUMIFS([0]!LIntérêtsFP3,[0]!LMoisFP3,$A75)+SUMIFS([0]!LIntérêtsFP4,[0]!LMoisFP4,$A75)+SUMIFS([0]!LIntérêtsFP1,[0]!LMoisFP1,$A75)</f>
        <v>#NAME?</v>
      </c>
      <c r="D75" s="7" t="e">
        <f>+SUMIFS([0]!LAssuranceFp2,[0]!LMoisfp2,$A75)+SUMIFS([0]!LAssuranceFP3,[0]!LMoisFP3,$A75)+SUMIFS([0]!LAssuranceFP4,[0]!LMoisFP4,$A75)+SUMIFS([0]!LAssuranceFP1,[0]!LMoisFP1,$A75)</f>
        <v>#NAME?</v>
      </c>
      <c r="E75" s="7" t="e">
        <f t="shared" si="6"/>
        <v>#NAME?</v>
      </c>
      <c r="F75" s="6" t="e">
        <f t="shared" si="4"/>
        <v>#NAME?</v>
      </c>
      <c r="G75" s="6" t="e">
        <f t="shared" si="5"/>
        <v>#NAME?</v>
      </c>
      <c r="H75" s="1" t="e">
        <f>IF(AND(MONTH(DATEVALUE([0]!Moisfp2&amp;"1"))=G75,[0]!Anneefp2=F75),[0]!Montantfp2,0)+IF(AND(MONTH(DATEVALUE([0]!MoisFP3&amp;"1"))=G75,[0]!AnnéeFP3=F75),[0]!MontantFP3,0)+IF(AND(MONTH(DATEVALUE([0]!MoisFP4&amp;"1"))=G75,[0]!AnnéeFP4=F75),[0]!MontantFP4,0)+IF(AND(MONTH(DATEVALUE([0]!MoisFP1&amp;"1"))=G75,[0]!AnneeFP1=F75),[0]!MontantFP1,0)</f>
        <v>#NAME?</v>
      </c>
      <c r="I75" s="6" t="s">
        <v>40</v>
      </c>
      <c r="J75" s="6" t="s">
        <v>99</v>
      </c>
      <c r="K75" s="6" t="s">
        <v>41</v>
      </c>
    </row>
    <row r="76" spans="1:11">
      <c r="A76" s="5" t="e">
        <f t="shared" si="7"/>
        <v>#NAME?</v>
      </c>
      <c r="B76" s="7" t="e">
        <f>SUMIFS([0]!LCapitalFP3,[0]!LMoisFP3,$A76)++SUMIFS([0]!LCapitalfp2,[0]!LMoisfp2,$A76)+SUMIFS([0]!LCapitalFP4,[0]!LMoisFP4,$A76)++SUMIFS([0]!LCapitalFP1,[0]!LMoisFP1,$A76)</f>
        <v>#NAME?</v>
      </c>
      <c r="C76" s="7" t="e">
        <f>+SUMIFS([0]!LIntérêtsfp2,[0]!LMoisfp2,$A76)+SUMIFS([0]!LIntérêtsFP3,[0]!LMoisFP3,$A76)+SUMIFS([0]!LIntérêtsFP4,[0]!LMoisFP4,$A76)+SUMIFS([0]!LIntérêtsFP1,[0]!LMoisFP1,$A76)</f>
        <v>#NAME?</v>
      </c>
      <c r="D76" s="7" t="e">
        <f>+SUMIFS([0]!LAssuranceFp2,[0]!LMoisfp2,$A76)+SUMIFS([0]!LAssuranceFP3,[0]!LMoisFP3,$A76)+SUMIFS([0]!LAssuranceFP4,[0]!LMoisFP4,$A76)+SUMIFS([0]!LAssuranceFP1,[0]!LMoisFP1,$A76)</f>
        <v>#NAME?</v>
      </c>
      <c r="E76" s="7" t="e">
        <f t="shared" si="6"/>
        <v>#NAME?</v>
      </c>
      <c r="F76" s="6" t="e">
        <f t="shared" si="4"/>
        <v>#NAME?</v>
      </c>
      <c r="G76" s="6" t="e">
        <f t="shared" si="5"/>
        <v>#NAME?</v>
      </c>
      <c r="H76" s="1" t="e">
        <f>IF(AND(MONTH(DATEVALUE([0]!Moisfp2&amp;"1"))=G76,[0]!Anneefp2=F76),[0]!Montantfp2,0)+IF(AND(MONTH(DATEVALUE([0]!MoisFP3&amp;"1"))=G76,[0]!AnnéeFP3=F76),[0]!MontantFP3,0)+IF(AND(MONTH(DATEVALUE([0]!MoisFP4&amp;"1"))=G76,[0]!AnnéeFP4=F76),[0]!MontantFP4,0)+IF(AND(MONTH(DATEVALUE([0]!MoisFP1&amp;"1"))=G76,[0]!AnneeFP1=F76),[0]!MontantFP1,0)</f>
        <v>#NAME?</v>
      </c>
      <c r="I76" s="6" t="s">
        <v>40</v>
      </c>
      <c r="J76" s="6" t="s">
        <v>99</v>
      </c>
      <c r="K76" s="6" t="s">
        <v>41</v>
      </c>
    </row>
    <row r="77" spans="1:11">
      <c r="A77" s="5" t="e">
        <f t="shared" si="7"/>
        <v>#NAME?</v>
      </c>
      <c r="B77" s="7" t="e">
        <f>SUMIFS([0]!LCapitalFP3,[0]!LMoisFP3,$A77)++SUMIFS([0]!LCapitalfp2,[0]!LMoisfp2,$A77)+SUMIFS([0]!LCapitalFP4,[0]!LMoisFP4,$A77)++SUMIFS([0]!LCapitalFP1,[0]!LMoisFP1,$A77)</f>
        <v>#NAME?</v>
      </c>
      <c r="C77" s="7" t="e">
        <f>+SUMIFS([0]!LIntérêtsfp2,[0]!LMoisfp2,$A77)+SUMIFS([0]!LIntérêtsFP3,[0]!LMoisFP3,$A77)+SUMIFS([0]!LIntérêtsFP4,[0]!LMoisFP4,$A77)+SUMIFS([0]!LIntérêtsFP1,[0]!LMoisFP1,$A77)</f>
        <v>#NAME?</v>
      </c>
      <c r="D77" s="7" t="e">
        <f>+SUMIFS([0]!LAssuranceFp2,[0]!LMoisfp2,$A77)+SUMIFS([0]!LAssuranceFP3,[0]!LMoisFP3,$A77)+SUMIFS([0]!LAssuranceFP4,[0]!LMoisFP4,$A77)+SUMIFS([0]!LAssuranceFP1,[0]!LMoisFP1,$A77)</f>
        <v>#NAME?</v>
      </c>
      <c r="E77" s="7" t="e">
        <f t="shared" si="6"/>
        <v>#NAME?</v>
      </c>
      <c r="F77" s="6" t="e">
        <f t="shared" si="4"/>
        <v>#NAME?</v>
      </c>
      <c r="G77" s="6" t="e">
        <f t="shared" si="5"/>
        <v>#NAME?</v>
      </c>
      <c r="H77" s="1" t="e">
        <f>IF(AND(MONTH(DATEVALUE([0]!Moisfp2&amp;"1"))=G77,[0]!Anneefp2=F77),[0]!Montantfp2,0)+IF(AND(MONTH(DATEVALUE([0]!MoisFP3&amp;"1"))=G77,[0]!AnnéeFP3=F77),[0]!MontantFP3,0)+IF(AND(MONTH(DATEVALUE([0]!MoisFP4&amp;"1"))=G77,[0]!AnnéeFP4=F77),[0]!MontantFP4,0)+IF(AND(MONTH(DATEVALUE([0]!MoisFP1&amp;"1"))=G77,[0]!AnneeFP1=F77),[0]!MontantFP1,0)</f>
        <v>#NAME?</v>
      </c>
      <c r="I77" s="6" t="s">
        <v>40</v>
      </c>
      <c r="J77" s="6" t="s">
        <v>99</v>
      </c>
      <c r="K77" s="6" t="s">
        <v>41</v>
      </c>
    </row>
    <row r="78" spans="1:11">
      <c r="A78" s="5" t="e">
        <f t="shared" si="7"/>
        <v>#NAME?</v>
      </c>
      <c r="B78" s="7" t="e">
        <f>SUMIFS([0]!LCapitalFP3,[0]!LMoisFP3,$A78)++SUMIFS([0]!LCapitalfp2,[0]!LMoisfp2,$A78)+SUMIFS([0]!LCapitalFP4,[0]!LMoisFP4,$A78)++SUMIFS([0]!LCapitalFP1,[0]!LMoisFP1,$A78)</f>
        <v>#NAME?</v>
      </c>
      <c r="C78" s="7" t="e">
        <f>+SUMIFS([0]!LIntérêtsfp2,[0]!LMoisfp2,$A78)+SUMIFS([0]!LIntérêtsFP3,[0]!LMoisFP3,$A78)+SUMIFS([0]!LIntérêtsFP4,[0]!LMoisFP4,$A78)+SUMIFS([0]!LIntérêtsFP1,[0]!LMoisFP1,$A78)</f>
        <v>#NAME?</v>
      </c>
      <c r="D78" s="7" t="e">
        <f>+SUMIFS([0]!LAssuranceFp2,[0]!LMoisfp2,$A78)+SUMIFS([0]!LAssuranceFP3,[0]!LMoisFP3,$A78)+SUMIFS([0]!LAssuranceFP4,[0]!LMoisFP4,$A78)+SUMIFS([0]!LAssuranceFP1,[0]!LMoisFP1,$A78)</f>
        <v>#NAME?</v>
      </c>
      <c r="E78" s="7" t="e">
        <f t="shared" si="6"/>
        <v>#NAME?</v>
      </c>
      <c r="F78" s="6" t="e">
        <f t="shared" si="4"/>
        <v>#NAME?</v>
      </c>
      <c r="G78" s="6" t="e">
        <f t="shared" si="5"/>
        <v>#NAME?</v>
      </c>
      <c r="H78" s="1" t="e">
        <f>IF(AND(MONTH(DATEVALUE([0]!Moisfp2&amp;"1"))=G78,[0]!Anneefp2=F78),[0]!Montantfp2,0)+IF(AND(MONTH(DATEVALUE([0]!MoisFP3&amp;"1"))=G78,[0]!AnnéeFP3=F78),[0]!MontantFP3,0)+IF(AND(MONTH(DATEVALUE([0]!MoisFP4&amp;"1"))=G78,[0]!AnnéeFP4=F78),[0]!MontantFP4,0)+IF(AND(MONTH(DATEVALUE([0]!MoisFP1&amp;"1"))=G78,[0]!AnneeFP1=F78),[0]!MontantFP1,0)</f>
        <v>#NAME?</v>
      </c>
      <c r="I78" s="6" t="s">
        <v>40</v>
      </c>
      <c r="J78" s="6" t="s">
        <v>99</v>
      </c>
      <c r="K78" s="6" t="s">
        <v>41</v>
      </c>
    </row>
    <row r="79" spans="1:11">
      <c r="A79" s="5" t="e">
        <f t="shared" si="7"/>
        <v>#NAME?</v>
      </c>
      <c r="B79" s="7" t="e">
        <f>SUMIFS([0]!LCapitalFP3,[0]!LMoisFP3,$A79)++SUMIFS([0]!LCapitalfp2,[0]!LMoisfp2,$A79)+SUMIFS([0]!LCapitalFP4,[0]!LMoisFP4,$A79)++SUMIFS([0]!LCapitalFP1,[0]!LMoisFP1,$A79)</f>
        <v>#NAME?</v>
      </c>
      <c r="C79" s="7" t="e">
        <f>+SUMIFS([0]!LIntérêtsfp2,[0]!LMoisfp2,$A79)+SUMIFS([0]!LIntérêtsFP3,[0]!LMoisFP3,$A79)+SUMIFS([0]!LIntérêtsFP4,[0]!LMoisFP4,$A79)+SUMIFS([0]!LIntérêtsFP1,[0]!LMoisFP1,$A79)</f>
        <v>#NAME?</v>
      </c>
      <c r="D79" s="7" t="e">
        <f>+SUMIFS([0]!LAssuranceFp2,[0]!LMoisfp2,$A79)+SUMIFS([0]!LAssuranceFP3,[0]!LMoisFP3,$A79)+SUMIFS([0]!LAssuranceFP4,[0]!LMoisFP4,$A79)+SUMIFS([0]!LAssuranceFP1,[0]!LMoisFP1,$A79)</f>
        <v>#NAME?</v>
      </c>
      <c r="E79" s="7" t="e">
        <f t="shared" si="6"/>
        <v>#NAME?</v>
      </c>
      <c r="F79" s="6" t="e">
        <f t="shared" si="4"/>
        <v>#NAME?</v>
      </c>
      <c r="G79" s="6" t="e">
        <f t="shared" si="5"/>
        <v>#NAME?</v>
      </c>
      <c r="H79" s="1" t="e">
        <f>IF(AND(MONTH(DATEVALUE([0]!Moisfp2&amp;"1"))=G79,[0]!Anneefp2=F79),[0]!Montantfp2,0)+IF(AND(MONTH(DATEVALUE([0]!MoisFP3&amp;"1"))=G79,[0]!AnnéeFP3=F79),[0]!MontantFP3,0)+IF(AND(MONTH(DATEVALUE([0]!MoisFP4&amp;"1"))=G79,[0]!AnnéeFP4=F79),[0]!MontantFP4,0)+IF(AND(MONTH(DATEVALUE([0]!MoisFP1&amp;"1"))=G79,[0]!AnneeFP1=F79),[0]!MontantFP1,0)</f>
        <v>#NAME?</v>
      </c>
      <c r="I79" s="6" t="s">
        <v>40</v>
      </c>
      <c r="J79" s="6" t="s">
        <v>99</v>
      </c>
      <c r="K79" s="6" t="s">
        <v>41</v>
      </c>
    </row>
    <row r="80" spans="1:11">
      <c r="A80" s="5" t="e">
        <f t="shared" si="7"/>
        <v>#NAME?</v>
      </c>
      <c r="B80" s="7" t="e">
        <f>SUMIFS([0]!LCapitalFP3,[0]!LMoisFP3,$A80)++SUMIFS([0]!LCapitalfp2,[0]!LMoisfp2,$A80)+SUMIFS([0]!LCapitalFP4,[0]!LMoisFP4,$A80)++SUMIFS([0]!LCapitalFP1,[0]!LMoisFP1,$A80)</f>
        <v>#NAME?</v>
      </c>
      <c r="C80" s="7" t="e">
        <f>+SUMIFS([0]!LIntérêtsfp2,[0]!LMoisfp2,$A80)+SUMIFS([0]!LIntérêtsFP3,[0]!LMoisFP3,$A80)+SUMIFS([0]!LIntérêtsFP4,[0]!LMoisFP4,$A80)+SUMIFS([0]!LIntérêtsFP1,[0]!LMoisFP1,$A80)</f>
        <v>#NAME?</v>
      </c>
      <c r="D80" s="7" t="e">
        <f>+SUMIFS([0]!LAssuranceFp2,[0]!LMoisfp2,$A80)+SUMIFS([0]!LAssuranceFP3,[0]!LMoisFP3,$A80)+SUMIFS([0]!LAssuranceFP4,[0]!LMoisFP4,$A80)+SUMIFS([0]!LAssuranceFP1,[0]!LMoisFP1,$A80)</f>
        <v>#NAME?</v>
      </c>
      <c r="E80" s="7" t="e">
        <f t="shared" si="6"/>
        <v>#NAME?</v>
      </c>
      <c r="F80" s="6" t="e">
        <f t="shared" si="4"/>
        <v>#NAME?</v>
      </c>
      <c r="G80" s="6" t="e">
        <f t="shared" si="5"/>
        <v>#NAME?</v>
      </c>
      <c r="H80" s="1" t="e">
        <f>IF(AND(MONTH(DATEVALUE([0]!Moisfp2&amp;"1"))=G80,[0]!Anneefp2=F80),[0]!Montantfp2,0)+IF(AND(MONTH(DATEVALUE([0]!MoisFP3&amp;"1"))=G80,[0]!AnnéeFP3=F80),[0]!MontantFP3,0)+IF(AND(MONTH(DATEVALUE([0]!MoisFP4&amp;"1"))=G80,[0]!AnnéeFP4=F80),[0]!MontantFP4,0)+IF(AND(MONTH(DATEVALUE([0]!MoisFP1&amp;"1"))=G80,[0]!AnneeFP1=F80),[0]!MontantFP1,0)</f>
        <v>#NAME?</v>
      </c>
      <c r="I80" s="6" t="s">
        <v>40</v>
      </c>
      <c r="J80" s="6" t="s">
        <v>99</v>
      </c>
      <c r="K80" s="6" t="s">
        <v>41</v>
      </c>
    </row>
    <row r="81" spans="1:11">
      <c r="A81" s="5" t="e">
        <f t="shared" si="7"/>
        <v>#NAME?</v>
      </c>
      <c r="B81" s="7" t="e">
        <f>SUMIFS([0]!LCapitalFP3,[0]!LMoisFP3,$A81)++SUMIFS([0]!LCapitalfp2,[0]!LMoisfp2,$A81)+SUMIFS([0]!LCapitalFP4,[0]!LMoisFP4,$A81)++SUMIFS([0]!LCapitalFP1,[0]!LMoisFP1,$A81)</f>
        <v>#NAME?</v>
      </c>
      <c r="C81" s="7" t="e">
        <f>+SUMIFS([0]!LIntérêtsfp2,[0]!LMoisfp2,$A81)+SUMIFS([0]!LIntérêtsFP3,[0]!LMoisFP3,$A81)+SUMIFS([0]!LIntérêtsFP4,[0]!LMoisFP4,$A81)+SUMIFS([0]!LIntérêtsFP1,[0]!LMoisFP1,$A81)</f>
        <v>#NAME?</v>
      </c>
      <c r="D81" s="7" t="e">
        <f>+SUMIFS([0]!LAssuranceFp2,[0]!LMoisfp2,$A81)+SUMIFS([0]!LAssuranceFP3,[0]!LMoisFP3,$A81)+SUMIFS([0]!LAssuranceFP4,[0]!LMoisFP4,$A81)+SUMIFS([0]!LAssuranceFP1,[0]!LMoisFP1,$A81)</f>
        <v>#NAME?</v>
      </c>
      <c r="E81" s="7" t="e">
        <f t="shared" si="6"/>
        <v>#NAME?</v>
      </c>
      <c r="F81" s="6" t="e">
        <f t="shared" si="4"/>
        <v>#NAME?</v>
      </c>
      <c r="G81" s="6" t="e">
        <f t="shared" si="5"/>
        <v>#NAME?</v>
      </c>
      <c r="H81" s="1" t="e">
        <f>IF(AND(MONTH(DATEVALUE([0]!Moisfp2&amp;"1"))=G81,[0]!Anneefp2=F81),[0]!Montantfp2,0)+IF(AND(MONTH(DATEVALUE([0]!MoisFP3&amp;"1"))=G81,[0]!AnnéeFP3=F81),[0]!MontantFP3,0)+IF(AND(MONTH(DATEVALUE([0]!MoisFP4&amp;"1"))=G81,[0]!AnnéeFP4=F81),[0]!MontantFP4,0)+IF(AND(MONTH(DATEVALUE([0]!MoisFP1&amp;"1"))=G81,[0]!AnneeFP1=F81),[0]!MontantFP1,0)</f>
        <v>#NAME?</v>
      </c>
      <c r="I81" s="6" t="s">
        <v>40</v>
      </c>
      <c r="J81" s="6" t="s">
        <v>99</v>
      </c>
      <c r="K81" s="6" t="s">
        <v>41</v>
      </c>
    </row>
    <row r="82" spans="1:11">
      <c r="A82" s="5" t="e">
        <f t="shared" si="7"/>
        <v>#NAME?</v>
      </c>
      <c r="B82" s="7" t="e">
        <f>SUMIFS([0]!LCapitalFP3,[0]!LMoisFP3,$A82)++SUMIFS([0]!LCapitalfp2,[0]!LMoisfp2,$A82)+SUMIFS([0]!LCapitalFP4,[0]!LMoisFP4,$A82)++SUMIFS([0]!LCapitalFP1,[0]!LMoisFP1,$A82)</f>
        <v>#NAME?</v>
      </c>
      <c r="C82" s="7" t="e">
        <f>+SUMIFS([0]!LIntérêtsfp2,[0]!LMoisfp2,$A82)+SUMIFS([0]!LIntérêtsFP3,[0]!LMoisFP3,$A82)+SUMIFS([0]!LIntérêtsFP4,[0]!LMoisFP4,$A82)+SUMIFS([0]!LIntérêtsFP1,[0]!LMoisFP1,$A82)</f>
        <v>#NAME?</v>
      </c>
      <c r="D82" s="7" t="e">
        <f>+SUMIFS([0]!LAssuranceFp2,[0]!LMoisfp2,$A82)+SUMIFS([0]!LAssuranceFP3,[0]!LMoisFP3,$A82)+SUMIFS([0]!LAssuranceFP4,[0]!LMoisFP4,$A82)+SUMIFS([0]!LAssuranceFP1,[0]!LMoisFP1,$A82)</f>
        <v>#NAME?</v>
      </c>
      <c r="E82" s="7" t="e">
        <f t="shared" si="6"/>
        <v>#NAME?</v>
      </c>
      <c r="F82" s="6" t="e">
        <f t="shared" si="4"/>
        <v>#NAME?</v>
      </c>
      <c r="G82" s="6" t="e">
        <f t="shared" si="5"/>
        <v>#NAME?</v>
      </c>
      <c r="H82" s="1" t="e">
        <f>IF(AND(MONTH(DATEVALUE([0]!Moisfp2&amp;"1"))=G82,[0]!Anneefp2=F82),[0]!Montantfp2,0)+IF(AND(MONTH(DATEVALUE([0]!MoisFP3&amp;"1"))=G82,[0]!AnnéeFP3=F82),[0]!MontantFP3,0)+IF(AND(MONTH(DATEVALUE([0]!MoisFP4&amp;"1"))=G82,[0]!AnnéeFP4=F82),[0]!MontantFP4,0)+IF(AND(MONTH(DATEVALUE([0]!MoisFP1&amp;"1"))=G82,[0]!AnneeFP1=F82),[0]!MontantFP1,0)</f>
        <v>#NAME?</v>
      </c>
      <c r="I82" s="6" t="s">
        <v>40</v>
      </c>
      <c r="J82" s="6" t="s">
        <v>99</v>
      </c>
      <c r="K82" s="6" t="s">
        <v>41</v>
      </c>
    </row>
    <row r="83" spans="1:11">
      <c r="A83" s="5" t="e">
        <f t="shared" si="7"/>
        <v>#NAME?</v>
      </c>
      <c r="B83" s="7" t="e">
        <f>SUMIFS([0]!LCapitalFP3,[0]!LMoisFP3,$A83)++SUMIFS([0]!LCapitalfp2,[0]!LMoisfp2,$A83)+SUMIFS([0]!LCapitalFP4,[0]!LMoisFP4,$A83)++SUMIFS([0]!LCapitalFP1,[0]!LMoisFP1,$A83)</f>
        <v>#NAME?</v>
      </c>
      <c r="C83" s="7" t="e">
        <f>+SUMIFS([0]!LIntérêtsfp2,[0]!LMoisfp2,$A83)+SUMIFS([0]!LIntérêtsFP3,[0]!LMoisFP3,$A83)+SUMIFS([0]!LIntérêtsFP4,[0]!LMoisFP4,$A83)+SUMIFS([0]!LIntérêtsFP1,[0]!LMoisFP1,$A83)</f>
        <v>#NAME?</v>
      </c>
      <c r="D83" s="7" t="e">
        <f>+SUMIFS([0]!LAssuranceFp2,[0]!LMoisfp2,$A83)+SUMIFS([0]!LAssuranceFP3,[0]!LMoisFP3,$A83)+SUMIFS([0]!LAssuranceFP4,[0]!LMoisFP4,$A83)+SUMIFS([0]!LAssuranceFP1,[0]!LMoisFP1,$A83)</f>
        <v>#NAME?</v>
      </c>
      <c r="E83" s="7" t="e">
        <f t="shared" si="6"/>
        <v>#NAME?</v>
      </c>
      <c r="F83" s="6" t="e">
        <f t="shared" si="4"/>
        <v>#NAME?</v>
      </c>
      <c r="G83" s="6" t="e">
        <f t="shared" si="5"/>
        <v>#NAME?</v>
      </c>
      <c r="H83" s="1" t="e">
        <f>IF(AND(MONTH(DATEVALUE([0]!Moisfp2&amp;"1"))=G83,[0]!Anneefp2=F83),[0]!Montantfp2,0)+IF(AND(MONTH(DATEVALUE([0]!MoisFP3&amp;"1"))=G83,[0]!AnnéeFP3=F83),[0]!MontantFP3,0)+IF(AND(MONTH(DATEVALUE([0]!MoisFP4&amp;"1"))=G83,[0]!AnnéeFP4=F83),[0]!MontantFP4,0)+IF(AND(MONTH(DATEVALUE([0]!MoisFP1&amp;"1"))=G83,[0]!AnneeFP1=F83),[0]!MontantFP1,0)</f>
        <v>#NAME?</v>
      </c>
      <c r="I83" s="6" t="s">
        <v>40</v>
      </c>
      <c r="J83" s="6" t="s">
        <v>99</v>
      </c>
      <c r="K83" s="6" t="s">
        <v>41</v>
      </c>
    </row>
    <row r="84" spans="1:11">
      <c r="A84" s="5" t="e">
        <f t="shared" si="7"/>
        <v>#NAME?</v>
      </c>
      <c r="B84" s="7" t="e">
        <f>SUMIFS([0]!LCapitalFP3,[0]!LMoisFP3,$A84)++SUMIFS([0]!LCapitalfp2,[0]!LMoisfp2,$A84)+SUMIFS([0]!LCapitalFP4,[0]!LMoisFP4,$A84)++SUMIFS([0]!LCapitalFP1,[0]!LMoisFP1,$A84)</f>
        <v>#NAME?</v>
      </c>
      <c r="C84" s="7" t="e">
        <f>+SUMIFS([0]!LIntérêtsfp2,[0]!LMoisfp2,$A84)+SUMIFS([0]!LIntérêtsFP3,[0]!LMoisFP3,$A84)+SUMIFS([0]!LIntérêtsFP4,[0]!LMoisFP4,$A84)+SUMIFS([0]!LIntérêtsFP1,[0]!LMoisFP1,$A84)</f>
        <v>#NAME?</v>
      </c>
      <c r="D84" s="7" t="e">
        <f>+SUMIFS([0]!LAssuranceFp2,[0]!LMoisfp2,$A84)+SUMIFS([0]!LAssuranceFP3,[0]!LMoisFP3,$A84)+SUMIFS([0]!LAssuranceFP4,[0]!LMoisFP4,$A84)+SUMIFS([0]!LAssuranceFP1,[0]!LMoisFP1,$A84)</f>
        <v>#NAME?</v>
      </c>
      <c r="E84" s="7" t="e">
        <f t="shared" si="6"/>
        <v>#NAME?</v>
      </c>
      <c r="F84" s="6" t="e">
        <f t="shared" si="4"/>
        <v>#NAME?</v>
      </c>
      <c r="G84" s="6" t="e">
        <f t="shared" si="5"/>
        <v>#NAME?</v>
      </c>
      <c r="H84" s="1" t="e">
        <f>IF(AND(MONTH(DATEVALUE([0]!Moisfp2&amp;"1"))=G84,[0]!Anneefp2=F84),[0]!Montantfp2,0)+IF(AND(MONTH(DATEVALUE([0]!MoisFP3&amp;"1"))=G84,[0]!AnnéeFP3=F84),[0]!MontantFP3,0)+IF(AND(MONTH(DATEVALUE([0]!MoisFP4&amp;"1"))=G84,[0]!AnnéeFP4=F84),[0]!MontantFP4,0)+IF(AND(MONTH(DATEVALUE([0]!MoisFP1&amp;"1"))=G84,[0]!AnneeFP1=F84),[0]!MontantFP1,0)</f>
        <v>#NAME?</v>
      </c>
      <c r="I84" s="6" t="s">
        <v>40</v>
      </c>
      <c r="J84" s="6" t="s">
        <v>99</v>
      </c>
      <c r="K84" s="6" t="s">
        <v>41</v>
      </c>
    </row>
    <row r="85" spans="1:11">
      <c r="A85" s="5" t="e">
        <f t="shared" si="7"/>
        <v>#NAME?</v>
      </c>
      <c r="B85" s="7" t="e">
        <f>SUMIFS([0]!LCapitalFP3,[0]!LMoisFP3,$A85)++SUMIFS([0]!LCapitalfp2,[0]!LMoisfp2,$A85)+SUMIFS([0]!LCapitalFP4,[0]!LMoisFP4,$A85)++SUMIFS([0]!LCapitalFP1,[0]!LMoisFP1,$A85)</f>
        <v>#NAME?</v>
      </c>
      <c r="C85" s="7" t="e">
        <f>+SUMIFS([0]!LIntérêtsfp2,[0]!LMoisfp2,$A85)+SUMIFS([0]!LIntérêtsFP3,[0]!LMoisFP3,$A85)+SUMIFS([0]!LIntérêtsFP4,[0]!LMoisFP4,$A85)+SUMIFS([0]!LIntérêtsFP1,[0]!LMoisFP1,$A85)</f>
        <v>#NAME?</v>
      </c>
      <c r="D85" s="7" t="e">
        <f>+SUMIFS([0]!LAssuranceFp2,[0]!LMoisfp2,$A85)+SUMIFS([0]!LAssuranceFP3,[0]!LMoisFP3,$A85)+SUMIFS([0]!LAssuranceFP4,[0]!LMoisFP4,$A85)+SUMIFS([0]!LAssuranceFP1,[0]!LMoisFP1,$A85)</f>
        <v>#NAME?</v>
      </c>
      <c r="E85" s="7" t="e">
        <f t="shared" si="6"/>
        <v>#NAME?</v>
      </c>
      <c r="F85" s="6" t="e">
        <f t="shared" si="4"/>
        <v>#NAME?</v>
      </c>
      <c r="G85" s="6" t="e">
        <f t="shared" si="5"/>
        <v>#NAME?</v>
      </c>
      <c r="H85" s="1" t="e">
        <f>IF(AND(MONTH(DATEVALUE([0]!Moisfp2&amp;"1"))=G85,[0]!Anneefp2=F85),[0]!Montantfp2,0)+IF(AND(MONTH(DATEVALUE([0]!MoisFP3&amp;"1"))=G85,[0]!AnnéeFP3=F85),[0]!MontantFP3,0)+IF(AND(MONTH(DATEVALUE([0]!MoisFP4&amp;"1"))=G85,[0]!AnnéeFP4=F85),[0]!MontantFP4,0)+IF(AND(MONTH(DATEVALUE([0]!MoisFP1&amp;"1"))=G85,[0]!AnneeFP1=F85),[0]!MontantFP1,0)</f>
        <v>#NAME?</v>
      </c>
      <c r="I85" s="6" t="s">
        <v>40</v>
      </c>
      <c r="J85" s="6" t="s">
        <v>99</v>
      </c>
      <c r="K85" s="6" t="s">
        <v>41</v>
      </c>
    </row>
    <row r="86" spans="1:11">
      <c r="A86" s="5" t="e">
        <f t="shared" si="7"/>
        <v>#NAME?</v>
      </c>
      <c r="B86" s="7" t="e">
        <f>SUMIFS([0]!LCapitalFP3,[0]!LMoisFP3,$A86)++SUMIFS([0]!LCapitalfp2,[0]!LMoisfp2,$A86)+SUMIFS([0]!LCapitalFP4,[0]!LMoisFP4,$A86)++SUMIFS([0]!LCapitalFP1,[0]!LMoisFP1,$A86)</f>
        <v>#NAME?</v>
      </c>
      <c r="C86" s="7" t="e">
        <f>+SUMIFS([0]!LIntérêtsfp2,[0]!LMoisfp2,$A86)+SUMIFS([0]!LIntérêtsFP3,[0]!LMoisFP3,$A86)+SUMIFS([0]!LIntérêtsFP4,[0]!LMoisFP4,$A86)+SUMIFS([0]!LIntérêtsFP1,[0]!LMoisFP1,$A86)</f>
        <v>#NAME?</v>
      </c>
      <c r="D86" s="7" t="e">
        <f>+SUMIFS([0]!LAssuranceFp2,[0]!LMoisfp2,$A86)+SUMIFS([0]!LAssuranceFP3,[0]!LMoisFP3,$A86)+SUMIFS([0]!LAssuranceFP4,[0]!LMoisFP4,$A86)+SUMIFS([0]!LAssuranceFP1,[0]!LMoisFP1,$A86)</f>
        <v>#NAME?</v>
      </c>
      <c r="E86" s="7" t="e">
        <f t="shared" si="6"/>
        <v>#NAME?</v>
      </c>
      <c r="F86" s="6" t="e">
        <f t="shared" si="4"/>
        <v>#NAME?</v>
      </c>
      <c r="G86" s="6" t="e">
        <f t="shared" si="5"/>
        <v>#NAME?</v>
      </c>
      <c r="H86" s="1" t="e">
        <f>IF(AND(MONTH(DATEVALUE([0]!Moisfp2&amp;"1"))=G86,[0]!Anneefp2=F86),[0]!Montantfp2,0)+IF(AND(MONTH(DATEVALUE([0]!MoisFP3&amp;"1"))=G86,[0]!AnnéeFP3=F86),[0]!MontantFP3,0)+IF(AND(MONTH(DATEVALUE([0]!MoisFP4&amp;"1"))=G86,[0]!AnnéeFP4=F86),[0]!MontantFP4,0)+IF(AND(MONTH(DATEVALUE([0]!MoisFP1&amp;"1"))=G86,[0]!AnneeFP1=F86),[0]!MontantFP1,0)</f>
        <v>#NAME?</v>
      </c>
      <c r="I86" s="6" t="s">
        <v>40</v>
      </c>
      <c r="J86" s="6" t="s">
        <v>99</v>
      </c>
      <c r="K86" s="6" t="s">
        <v>41</v>
      </c>
    </row>
    <row r="87" spans="1:11">
      <c r="A87" s="5" t="e">
        <f t="shared" si="7"/>
        <v>#NAME?</v>
      </c>
      <c r="B87" s="7" t="e">
        <f>SUMIFS([0]!LCapitalFP3,[0]!LMoisFP3,$A87)++SUMIFS([0]!LCapitalfp2,[0]!LMoisfp2,$A87)+SUMIFS([0]!LCapitalFP4,[0]!LMoisFP4,$A87)++SUMIFS([0]!LCapitalFP1,[0]!LMoisFP1,$A87)</f>
        <v>#NAME?</v>
      </c>
      <c r="C87" s="7" t="e">
        <f>+SUMIFS([0]!LIntérêtsfp2,[0]!LMoisfp2,$A87)+SUMIFS([0]!LIntérêtsFP3,[0]!LMoisFP3,$A87)+SUMIFS([0]!LIntérêtsFP4,[0]!LMoisFP4,$A87)+SUMIFS([0]!LIntérêtsFP1,[0]!LMoisFP1,$A87)</f>
        <v>#NAME?</v>
      </c>
      <c r="D87" s="7" t="e">
        <f>+SUMIFS([0]!LAssuranceFp2,[0]!LMoisfp2,$A87)+SUMIFS([0]!LAssuranceFP3,[0]!LMoisFP3,$A87)+SUMIFS([0]!LAssuranceFP4,[0]!LMoisFP4,$A87)+SUMIFS([0]!LAssuranceFP1,[0]!LMoisFP1,$A87)</f>
        <v>#NAME?</v>
      </c>
      <c r="E87" s="7" t="e">
        <f t="shared" si="6"/>
        <v>#NAME?</v>
      </c>
      <c r="F87" s="6" t="e">
        <f t="shared" si="4"/>
        <v>#NAME?</v>
      </c>
      <c r="G87" s="6" t="e">
        <f t="shared" si="5"/>
        <v>#NAME?</v>
      </c>
      <c r="H87" s="1" t="e">
        <f>IF(AND(MONTH(DATEVALUE([0]!Moisfp2&amp;"1"))=G87,[0]!Anneefp2=F87),[0]!Montantfp2,0)+IF(AND(MONTH(DATEVALUE([0]!MoisFP3&amp;"1"))=G87,[0]!AnnéeFP3=F87),[0]!MontantFP3,0)+IF(AND(MONTH(DATEVALUE([0]!MoisFP4&amp;"1"))=G87,[0]!AnnéeFP4=F87),[0]!MontantFP4,0)+IF(AND(MONTH(DATEVALUE([0]!MoisFP1&amp;"1"))=G87,[0]!AnneeFP1=F87),[0]!MontantFP1,0)</f>
        <v>#NAME?</v>
      </c>
      <c r="I87" s="6" t="s">
        <v>40</v>
      </c>
      <c r="J87" s="6" t="s">
        <v>99</v>
      </c>
      <c r="K87" s="6" t="s">
        <v>41</v>
      </c>
    </row>
    <row r="88" spans="1:11">
      <c r="A88" s="5" t="e">
        <f t="shared" si="7"/>
        <v>#NAME?</v>
      </c>
      <c r="B88" s="7" t="e">
        <f>SUMIFS([0]!LCapitalFP3,[0]!LMoisFP3,$A88)++SUMIFS([0]!LCapitalfp2,[0]!LMoisfp2,$A88)+SUMIFS([0]!LCapitalFP4,[0]!LMoisFP4,$A88)++SUMIFS([0]!LCapitalFP1,[0]!LMoisFP1,$A88)</f>
        <v>#NAME?</v>
      </c>
      <c r="C88" s="7" t="e">
        <f>+SUMIFS([0]!LIntérêtsfp2,[0]!LMoisfp2,$A88)+SUMIFS([0]!LIntérêtsFP3,[0]!LMoisFP3,$A88)+SUMIFS([0]!LIntérêtsFP4,[0]!LMoisFP4,$A88)+SUMIFS([0]!LIntérêtsFP1,[0]!LMoisFP1,$A88)</f>
        <v>#NAME?</v>
      </c>
      <c r="D88" s="7" t="e">
        <f>+SUMIFS([0]!LAssuranceFp2,[0]!LMoisfp2,$A88)+SUMIFS([0]!LAssuranceFP3,[0]!LMoisFP3,$A88)+SUMIFS([0]!LAssuranceFP4,[0]!LMoisFP4,$A88)+SUMIFS([0]!LAssuranceFP1,[0]!LMoisFP1,$A88)</f>
        <v>#NAME?</v>
      </c>
      <c r="E88" s="7" t="e">
        <f t="shared" si="6"/>
        <v>#NAME?</v>
      </c>
      <c r="F88" s="6" t="e">
        <f t="shared" si="4"/>
        <v>#NAME?</v>
      </c>
      <c r="G88" s="6" t="e">
        <f t="shared" si="5"/>
        <v>#NAME?</v>
      </c>
      <c r="H88" s="1" t="e">
        <f>IF(AND(MONTH(DATEVALUE([0]!Moisfp2&amp;"1"))=G88,[0]!Anneefp2=F88),[0]!Montantfp2,0)+IF(AND(MONTH(DATEVALUE([0]!MoisFP3&amp;"1"))=G88,[0]!AnnéeFP3=F88),[0]!MontantFP3,0)+IF(AND(MONTH(DATEVALUE([0]!MoisFP4&amp;"1"))=G88,[0]!AnnéeFP4=F88),[0]!MontantFP4,0)+IF(AND(MONTH(DATEVALUE([0]!MoisFP1&amp;"1"))=G88,[0]!AnneeFP1=F88),[0]!MontantFP1,0)</f>
        <v>#NAME?</v>
      </c>
      <c r="I88" s="6" t="s">
        <v>40</v>
      </c>
      <c r="J88" s="6" t="s">
        <v>99</v>
      </c>
      <c r="K88" s="6" t="s">
        <v>41</v>
      </c>
    </row>
    <row r="89" spans="1:11">
      <c r="A89" s="5" t="e">
        <f t="shared" si="7"/>
        <v>#NAME?</v>
      </c>
      <c r="B89" s="7" t="e">
        <f>SUMIFS([0]!LCapitalFP3,[0]!LMoisFP3,$A89)++SUMIFS([0]!LCapitalfp2,[0]!LMoisfp2,$A89)+SUMIFS([0]!LCapitalFP4,[0]!LMoisFP4,$A89)++SUMIFS([0]!LCapitalFP1,[0]!LMoisFP1,$A89)</f>
        <v>#NAME?</v>
      </c>
      <c r="C89" s="7" t="e">
        <f>+SUMIFS([0]!LIntérêtsfp2,[0]!LMoisfp2,$A89)+SUMIFS([0]!LIntérêtsFP3,[0]!LMoisFP3,$A89)+SUMIFS([0]!LIntérêtsFP4,[0]!LMoisFP4,$A89)+SUMIFS([0]!LIntérêtsFP1,[0]!LMoisFP1,$A89)</f>
        <v>#NAME?</v>
      </c>
      <c r="D89" s="7" t="e">
        <f>+SUMIFS([0]!LAssuranceFp2,[0]!LMoisfp2,$A89)+SUMIFS([0]!LAssuranceFP3,[0]!LMoisFP3,$A89)+SUMIFS([0]!LAssuranceFP4,[0]!LMoisFP4,$A89)+SUMIFS([0]!LAssuranceFP1,[0]!LMoisFP1,$A89)</f>
        <v>#NAME?</v>
      </c>
      <c r="E89" s="7" t="e">
        <f t="shared" si="6"/>
        <v>#NAME?</v>
      </c>
      <c r="F89" s="6" t="e">
        <f t="shared" si="4"/>
        <v>#NAME?</v>
      </c>
      <c r="G89" s="6" t="e">
        <f t="shared" si="5"/>
        <v>#NAME?</v>
      </c>
      <c r="H89" s="1" t="e">
        <f>IF(AND(MONTH(DATEVALUE([0]!Moisfp2&amp;"1"))=G89,[0]!Anneefp2=F89),[0]!Montantfp2,0)+IF(AND(MONTH(DATEVALUE([0]!MoisFP3&amp;"1"))=G89,[0]!AnnéeFP3=F89),[0]!MontantFP3,0)+IF(AND(MONTH(DATEVALUE([0]!MoisFP4&amp;"1"))=G89,[0]!AnnéeFP4=F89),[0]!MontantFP4,0)+IF(AND(MONTH(DATEVALUE([0]!MoisFP1&amp;"1"))=G89,[0]!AnneeFP1=F89),[0]!MontantFP1,0)</f>
        <v>#NAME?</v>
      </c>
      <c r="I89" s="6" t="s">
        <v>40</v>
      </c>
      <c r="J89" s="6" t="s">
        <v>99</v>
      </c>
      <c r="K89" s="6" t="s">
        <v>41</v>
      </c>
    </row>
    <row r="90" spans="1:11">
      <c r="A90" s="5" t="e">
        <f t="shared" si="7"/>
        <v>#NAME?</v>
      </c>
      <c r="B90" s="7" t="e">
        <f>SUMIFS([0]!LCapitalFP3,[0]!LMoisFP3,$A90)++SUMIFS([0]!LCapitalfp2,[0]!LMoisfp2,$A90)+SUMIFS([0]!LCapitalFP4,[0]!LMoisFP4,$A90)++SUMIFS([0]!LCapitalFP1,[0]!LMoisFP1,$A90)</f>
        <v>#NAME?</v>
      </c>
      <c r="C90" s="7" t="e">
        <f>+SUMIFS([0]!LIntérêtsfp2,[0]!LMoisfp2,$A90)+SUMIFS([0]!LIntérêtsFP3,[0]!LMoisFP3,$A90)+SUMIFS([0]!LIntérêtsFP4,[0]!LMoisFP4,$A90)+SUMIFS([0]!LIntérêtsFP1,[0]!LMoisFP1,$A90)</f>
        <v>#NAME?</v>
      </c>
      <c r="D90" s="7" t="e">
        <f>+SUMIFS([0]!LAssuranceFp2,[0]!LMoisfp2,$A90)+SUMIFS([0]!LAssuranceFP3,[0]!LMoisFP3,$A90)+SUMIFS([0]!LAssuranceFP4,[0]!LMoisFP4,$A90)+SUMIFS([0]!LAssuranceFP1,[0]!LMoisFP1,$A90)</f>
        <v>#NAME?</v>
      </c>
      <c r="E90" s="7" t="e">
        <f t="shared" si="6"/>
        <v>#NAME?</v>
      </c>
      <c r="F90" s="6" t="e">
        <f t="shared" si="4"/>
        <v>#NAME?</v>
      </c>
      <c r="G90" s="6" t="e">
        <f t="shared" si="5"/>
        <v>#NAME?</v>
      </c>
      <c r="H90" s="1" t="e">
        <f>IF(AND(MONTH(DATEVALUE([0]!Moisfp2&amp;"1"))=G90,[0]!Anneefp2=F90),[0]!Montantfp2,0)+IF(AND(MONTH(DATEVALUE([0]!MoisFP3&amp;"1"))=G90,[0]!AnnéeFP3=F90),[0]!MontantFP3,0)+IF(AND(MONTH(DATEVALUE([0]!MoisFP4&amp;"1"))=G90,[0]!AnnéeFP4=F90),[0]!MontantFP4,0)+IF(AND(MONTH(DATEVALUE([0]!MoisFP1&amp;"1"))=G90,[0]!AnneeFP1=F90),[0]!MontantFP1,0)</f>
        <v>#NAME?</v>
      </c>
      <c r="I90" s="6" t="s">
        <v>40</v>
      </c>
      <c r="J90" s="6" t="s">
        <v>99</v>
      </c>
      <c r="K90" s="6" t="s">
        <v>41</v>
      </c>
    </row>
    <row r="91" spans="1:11">
      <c r="A91" s="5" t="e">
        <f t="shared" si="7"/>
        <v>#NAME?</v>
      </c>
      <c r="B91" s="7" t="e">
        <f>SUMIFS([0]!LCapitalFP3,[0]!LMoisFP3,$A91)++SUMIFS([0]!LCapitalfp2,[0]!LMoisfp2,$A91)+SUMIFS([0]!LCapitalFP4,[0]!LMoisFP4,$A91)++SUMIFS([0]!LCapitalFP1,[0]!LMoisFP1,$A91)</f>
        <v>#NAME?</v>
      </c>
      <c r="C91" s="7" t="e">
        <f>+SUMIFS([0]!LIntérêtsfp2,[0]!LMoisfp2,$A91)+SUMIFS([0]!LIntérêtsFP3,[0]!LMoisFP3,$A91)+SUMIFS([0]!LIntérêtsFP4,[0]!LMoisFP4,$A91)+SUMIFS([0]!LIntérêtsFP1,[0]!LMoisFP1,$A91)</f>
        <v>#NAME?</v>
      </c>
      <c r="D91" s="7" t="e">
        <f>+SUMIFS([0]!LAssuranceFp2,[0]!LMoisfp2,$A91)+SUMIFS([0]!LAssuranceFP3,[0]!LMoisFP3,$A91)+SUMIFS([0]!LAssuranceFP4,[0]!LMoisFP4,$A91)+SUMIFS([0]!LAssuranceFP1,[0]!LMoisFP1,$A91)</f>
        <v>#NAME?</v>
      </c>
      <c r="E91" s="7" t="e">
        <f t="shared" si="6"/>
        <v>#NAME?</v>
      </c>
      <c r="F91" s="6" t="e">
        <f t="shared" si="4"/>
        <v>#NAME?</v>
      </c>
      <c r="G91" s="6" t="e">
        <f t="shared" si="5"/>
        <v>#NAME?</v>
      </c>
      <c r="H91" s="1" t="e">
        <f>IF(AND(MONTH(DATEVALUE([0]!Moisfp2&amp;"1"))=G91,[0]!Anneefp2=F91),[0]!Montantfp2,0)+IF(AND(MONTH(DATEVALUE([0]!MoisFP3&amp;"1"))=G91,[0]!AnnéeFP3=F91),[0]!MontantFP3,0)+IF(AND(MONTH(DATEVALUE([0]!MoisFP4&amp;"1"))=G91,[0]!AnnéeFP4=F91),[0]!MontantFP4,0)+IF(AND(MONTH(DATEVALUE([0]!MoisFP1&amp;"1"))=G91,[0]!AnneeFP1=F91),[0]!MontantFP1,0)</f>
        <v>#NAME?</v>
      </c>
      <c r="I91" s="6" t="s">
        <v>40</v>
      </c>
      <c r="J91" s="6" t="s">
        <v>99</v>
      </c>
      <c r="K91" s="6" t="s">
        <v>41</v>
      </c>
    </row>
    <row r="92" spans="1:11">
      <c r="A92" s="5" t="e">
        <f t="shared" si="7"/>
        <v>#NAME?</v>
      </c>
      <c r="B92" s="7" t="e">
        <f>SUMIFS([0]!LCapitalFP3,[0]!LMoisFP3,$A92)++SUMIFS([0]!LCapitalfp2,[0]!LMoisfp2,$A92)+SUMIFS([0]!LCapitalFP4,[0]!LMoisFP4,$A92)++SUMIFS([0]!LCapitalFP1,[0]!LMoisFP1,$A92)</f>
        <v>#NAME?</v>
      </c>
      <c r="C92" s="7" t="e">
        <f>+SUMIFS([0]!LIntérêtsfp2,[0]!LMoisfp2,$A92)+SUMIFS([0]!LIntérêtsFP3,[0]!LMoisFP3,$A92)+SUMIFS([0]!LIntérêtsFP4,[0]!LMoisFP4,$A92)+SUMIFS([0]!LIntérêtsFP1,[0]!LMoisFP1,$A92)</f>
        <v>#NAME?</v>
      </c>
      <c r="D92" s="7" t="e">
        <f>+SUMIFS([0]!LAssuranceFp2,[0]!LMoisfp2,$A92)+SUMIFS([0]!LAssuranceFP3,[0]!LMoisFP3,$A92)+SUMIFS([0]!LAssuranceFP4,[0]!LMoisFP4,$A92)+SUMIFS([0]!LAssuranceFP1,[0]!LMoisFP1,$A92)</f>
        <v>#NAME?</v>
      </c>
      <c r="E92" s="7" t="e">
        <f t="shared" si="6"/>
        <v>#NAME?</v>
      </c>
      <c r="F92" s="6" t="e">
        <f t="shared" si="4"/>
        <v>#NAME?</v>
      </c>
      <c r="G92" s="6" t="e">
        <f t="shared" si="5"/>
        <v>#NAME?</v>
      </c>
      <c r="H92" s="1" t="e">
        <f>IF(AND(MONTH(DATEVALUE([0]!Moisfp2&amp;"1"))=G92,[0]!Anneefp2=F92),[0]!Montantfp2,0)+IF(AND(MONTH(DATEVALUE([0]!MoisFP3&amp;"1"))=G92,[0]!AnnéeFP3=F92),[0]!MontantFP3,0)+IF(AND(MONTH(DATEVALUE([0]!MoisFP4&amp;"1"))=G92,[0]!AnnéeFP4=F92),[0]!MontantFP4,0)+IF(AND(MONTH(DATEVALUE([0]!MoisFP1&amp;"1"))=G92,[0]!AnneeFP1=F92),[0]!MontantFP1,0)</f>
        <v>#NAME?</v>
      </c>
      <c r="I92" s="6" t="s">
        <v>40</v>
      </c>
      <c r="J92" s="6" t="s">
        <v>99</v>
      </c>
      <c r="K92" s="6" t="s">
        <v>41</v>
      </c>
    </row>
    <row r="93" spans="1:11">
      <c r="A93" s="5" t="e">
        <f t="shared" si="7"/>
        <v>#NAME?</v>
      </c>
      <c r="B93" s="7" t="e">
        <f>SUMIFS([0]!LCapitalFP3,[0]!LMoisFP3,$A93)++SUMIFS([0]!LCapitalfp2,[0]!LMoisfp2,$A93)+SUMIFS([0]!LCapitalFP4,[0]!LMoisFP4,$A93)++SUMIFS([0]!LCapitalFP1,[0]!LMoisFP1,$A93)</f>
        <v>#NAME?</v>
      </c>
      <c r="C93" s="7" t="e">
        <f>+SUMIFS([0]!LIntérêtsfp2,[0]!LMoisfp2,$A93)+SUMIFS([0]!LIntérêtsFP3,[0]!LMoisFP3,$A93)+SUMIFS([0]!LIntérêtsFP4,[0]!LMoisFP4,$A93)+SUMIFS([0]!LIntérêtsFP1,[0]!LMoisFP1,$A93)</f>
        <v>#NAME?</v>
      </c>
      <c r="D93" s="7" t="e">
        <f>+SUMIFS([0]!LAssuranceFp2,[0]!LMoisfp2,$A93)+SUMIFS([0]!LAssuranceFP3,[0]!LMoisFP3,$A93)+SUMIFS([0]!LAssuranceFP4,[0]!LMoisFP4,$A93)+SUMIFS([0]!LAssuranceFP1,[0]!LMoisFP1,$A93)</f>
        <v>#NAME?</v>
      </c>
      <c r="E93" s="7" t="e">
        <f t="shared" si="6"/>
        <v>#NAME?</v>
      </c>
      <c r="F93" s="6" t="e">
        <f t="shared" si="4"/>
        <v>#NAME?</v>
      </c>
      <c r="G93" s="6" t="e">
        <f t="shared" si="5"/>
        <v>#NAME?</v>
      </c>
      <c r="H93" s="1" t="e">
        <f>IF(AND(MONTH(DATEVALUE([0]!Moisfp2&amp;"1"))=G93,[0]!Anneefp2=F93),[0]!Montantfp2,0)+IF(AND(MONTH(DATEVALUE([0]!MoisFP3&amp;"1"))=G93,[0]!AnnéeFP3=F93),[0]!MontantFP3,0)+IF(AND(MONTH(DATEVALUE([0]!MoisFP4&amp;"1"))=G93,[0]!AnnéeFP4=F93),[0]!MontantFP4,0)+IF(AND(MONTH(DATEVALUE([0]!MoisFP1&amp;"1"))=G93,[0]!AnneeFP1=F93),[0]!MontantFP1,0)</f>
        <v>#NAME?</v>
      </c>
      <c r="I93" s="6" t="s">
        <v>40</v>
      </c>
      <c r="J93" s="6" t="s">
        <v>99</v>
      </c>
      <c r="K93" s="6" t="s">
        <v>41</v>
      </c>
    </row>
    <row r="94" spans="1:11">
      <c r="A94" s="5" t="e">
        <f t="shared" si="7"/>
        <v>#NAME?</v>
      </c>
      <c r="B94" s="7" t="e">
        <f>SUMIFS([0]!LCapitalFP3,[0]!LMoisFP3,$A94)++SUMIFS([0]!LCapitalfp2,[0]!LMoisfp2,$A94)+SUMIFS([0]!LCapitalFP4,[0]!LMoisFP4,$A94)++SUMIFS([0]!LCapitalFP1,[0]!LMoisFP1,$A94)</f>
        <v>#NAME?</v>
      </c>
      <c r="C94" s="7" t="e">
        <f>+SUMIFS([0]!LIntérêtsfp2,[0]!LMoisfp2,$A94)+SUMIFS([0]!LIntérêtsFP3,[0]!LMoisFP3,$A94)+SUMIFS([0]!LIntérêtsFP4,[0]!LMoisFP4,$A94)+SUMIFS([0]!LIntérêtsFP1,[0]!LMoisFP1,$A94)</f>
        <v>#NAME?</v>
      </c>
      <c r="D94" s="7" t="e">
        <f>+SUMIFS([0]!LAssuranceFp2,[0]!LMoisfp2,$A94)+SUMIFS([0]!LAssuranceFP3,[0]!LMoisFP3,$A94)+SUMIFS([0]!LAssuranceFP4,[0]!LMoisFP4,$A94)+SUMIFS([0]!LAssuranceFP1,[0]!LMoisFP1,$A94)</f>
        <v>#NAME?</v>
      </c>
      <c r="E94" s="7" t="e">
        <f t="shared" si="6"/>
        <v>#NAME?</v>
      </c>
      <c r="F94" s="6" t="e">
        <f t="shared" si="4"/>
        <v>#NAME?</v>
      </c>
      <c r="G94" s="6" t="e">
        <f t="shared" si="5"/>
        <v>#NAME?</v>
      </c>
      <c r="H94" s="1" t="e">
        <f>IF(AND(MONTH(DATEVALUE([0]!Moisfp2&amp;"1"))=G94,[0]!Anneefp2=F94),[0]!Montantfp2,0)+IF(AND(MONTH(DATEVALUE([0]!MoisFP3&amp;"1"))=G94,[0]!AnnéeFP3=F94),[0]!MontantFP3,0)+IF(AND(MONTH(DATEVALUE([0]!MoisFP4&amp;"1"))=G94,[0]!AnnéeFP4=F94),[0]!MontantFP4,0)+IF(AND(MONTH(DATEVALUE([0]!MoisFP1&amp;"1"))=G94,[0]!AnneeFP1=F94),[0]!MontantFP1,0)</f>
        <v>#NAME?</v>
      </c>
      <c r="I94" s="6" t="s">
        <v>40</v>
      </c>
      <c r="J94" s="6" t="s">
        <v>99</v>
      </c>
      <c r="K94" s="6" t="s">
        <v>41</v>
      </c>
    </row>
    <row r="95" spans="1:11">
      <c r="A95" s="5" t="e">
        <f t="shared" si="7"/>
        <v>#NAME?</v>
      </c>
      <c r="B95" s="7" t="e">
        <f>SUMIFS([0]!LCapitalFP3,[0]!LMoisFP3,$A95)++SUMIFS([0]!LCapitalfp2,[0]!LMoisfp2,$A95)+SUMIFS([0]!LCapitalFP4,[0]!LMoisFP4,$A95)++SUMIFS([0]!LCapitalFP1,[0]!LMoisFP1,$A95)</f>
        <v>#NAME?</v>
      </c>
      <c r="C95" s="7" t="e">
        <f>+SUMIFS([0]!LIntérêtsfp2,[0]!LMoisfp2,$A95)+SUMIFS([0]!LIntérêtsFP3,[0]!LMoisFP3,$A95)+SUMIFS([0]!LIntérêtsFP4,[0]!LMoisFP4,$A95)+SUMIFS([0]!LIntérêtsFP1,[0]!LMoisFP1,$A95)</f>
        <v>#NAME?</v>
      </c>
      <c r="D95" s="7" t="e">
        <f>+SUMIFS([0]!LAssuranceFp2,[0]!LMoisfp2,$A95)+SUMIFS([0]!LAssuranceFP3,[0]!LMoisFP3,$A95)+SUMIFS([0]!LAssuranceFP4,[0]!LMoisFP4,$A95)+SUMIFS([0]!LAssuranceFP1,[0]!LMoisFP1,$A95)</f>
        <v>#NAME?</v>
      </c>
      <c r="E95" s="7" t="e">
        <f t="shared" si="6"/>
        <v>#NAME?</v>
      </c>
      <c r="F95" s="6" t="e">
        <f t="shared" si="4"/>
        <v>#NAME?</v>
      </c>
      <c r="G95" s="6" t="e">
        <f t="shared" si="5"/>
        <v>#NAME?</v>
      </c>
      <c r="H95" s="1" t="e">
        <f>IF(AND(MONTH(DATEVALUE([0]!Moisfp2&amp;"1"))=G95,[0]!Anneefp2=F95),[0]!Montantfp2,0)+IF(AND(MONTH(DATEVALUE([0]!MoisFP3&amp;"1"))=G95,[0]!AnnéeFP3=F95),[0]!MontantFP3,0)+IF(AND(MONTH(DATEVALUE([0]!MoisFP4&amp;"1"))=G95,[0]!AnnéeFP4=F95),[0]!MontantFP4,0)+IF(AND(MONTH(DATEVALUE([0]!MoisFP1&amp;"1"))=G95,[0]!AnneeFP1=F95),[0]!MontantFP1,0)</f>
        <v>#NAME?</v>
      </c>
      <c r="I95" s="6" t="s">
        <v>40</v>
      </c>
      <c r="J95" s="6" t="s">
        <v>99</v>
      </c>
      <c r="K95" s="6" t="s">
        <v>41</v>
      </c>
    </row>
    <row r="96" spans="1:11">
      <c r="A96" s="5" t="e">
        <f t="shared" si="7"/>
        <v>#NAME?</v>
      </c>
      <c r="B96" s="7" t="e">
        <f>SUMIFS([0]!LCapitalFP3,[0]!LMoisFP3,$A96)++SUMIFS([0]!LCapitalfp2,[0]!LMoisfp2,$A96)+SUMIFS([0]!LCapitalFP4,[0]!LMoisFP4,$A96)++SUMIFS([0]!LCapitalFP1,[0]!LMoisFP1,$A96)</f>
        <v>#NAME?</v>
      </c>
      <c r="C96" s="7" t="e">
        <f>+SUMIFS([0]!LIntérêtsfp2,[0]!LMoisfp2,$A96)+SUMIFS([0]!LIntérêtsFP3,[0]!LMoisFP3,$A96)+SUMIFS([0]!LIntérêtsFP4,[0]!LMoisFP4,$A96)+SUMIFS([0]!LIntérêtsFP1,[0]!LMoisFP1,$A96)</f>
        <v>#NAME?</v>
      </c>
      <c r="D96" s="7" t="e">
        <f>+SUMIFS([0]!LAssuranceFp2,[0]!LMoisfp2,$A96)+SUMIFS([0]!LAssuranceFP3,[0]!LMoisFP3,$A96)+SUMIFS([0]!LAssuranceFP4,[0]!LMoisFP4,$A96)+SUMIFS([0]!LAssuranceFP1,[0]!LMoisFP1,$A96)</f>
        <v>#NAME?</v>
      </c>
      <c r="E96" s="7" t="e">
        <f t="shared" si="6"/>
        <v>#NAME?</v>
      </c>
      <c r="F96" s="6" t="e">
        <f t="shared" si="4"/>
        <v>#NAME?</v>
      </c>
      <c r="G96" s="6" t="e">
        <f t="shared" si="5"/>
        <v>#NAME?</v>
      </c>
      <c r="H96" s="1" t="e">
        <f>IF(AND(MONTH(DATEVALUE([0]!Moisfp2&amp;"1"))=G96,[0]!Anneefp2=F96),[0]!Montantfp2,0)+IF(AND(MONTH(DATEVALUE([0]!MoisFP3&amp;"1"))=G96,[0]!AnnéeFP3=F96),[0]!MontantFP3,0)+IF(AND(MONTH(DATEVALUE([0]!MoisFP4&amp;"1"))=G96,[0]!AnnéeFP4=F96),[0]!MontantFP4,0)+IF(AND(MONTH(DATEVALUE([0]!MoisFP1&amp;"1"))=G96,[0]!AnneeFP1=F96),[0]!MontantFP1,0)</f>
        <v>#NAME?</v>
      </c>
      <c r="I96" s="6" t="s">
        <v>40</v>
      </c>
      <c r="J96" s="6" t="s">
        <v>99</v>
      </c>
      <c r="K96" s="6" t="s">
        <v>41</v>
      </c>
    </row>
    <row r="97" spans="1:11">
      <c r="A97" s="5" t="e">
        <f t="shared" si="7"/>
        <v>#NAME?</v>
      </c>
      <c r="B97" s="7" t="e">
        <f>SUMIFS([0]!LCapitalFP3,[0]!LMoisFP3,$A97)++SUMIFS([0]!LCapitalfp2,[0]!LMoisfp2,$A97)+SUMIFS([0]!LCapitalFP4,[0]!LMoisFP4,$A97)++SUMIFS([0]!LCapitalFP1,[0]!LMoisFP1,$A97)</f>
        <v>#NAME?</v>
      </c>
      <c r="C97" s="7" t="e">
        <f>+SUMIFS([0]!LIntérêtsfp2,[0]!LMoisfp2,$A97)+SUMIFS([0]!LIntérêtsFP3,[0]!LMoisFP3,$A97)+SUMIFS([0]!LIntérêtsFP4,[0]!LMoisFP4,$A97)+SUMIFS([0]!LIntérêtsFP1,[0]!LMoisFP1,$A97)</f>
        <v>#NAME?</v>
      </c>
      <c r="D97" s="7" t="e">
        <f>+SUMIFS([0]!LAssuranceFp2,[0]!LMoisfp2,$A97)+SUMIFS([0]!LAssuranceFP3,[0]!LMoisFP3,$A97)+SUMIFS([0]!LAssuranceFP4,[0]!LMoisFP4,$A97)+SUMIFS([0]!LAssuranceFP1,[0]!LMoisFP1,$A97)</f>
        <v>#NAME?</v>
      </c>
      <c r="E97" s="7" t="e">
        <f t="shared" si="6"/>
        <v>#NAME?</v>
      </c>
      <c r="F97" s="6" t="e">
        <f t="shared" si="4"/>
        <v>#NAME?</v>
      </c>
      <c r="G97" s="6" t="e">
        <f t="shared" si="5"/>
        <v>#NAME?</v>
      </c>
      <c r="H97" s="1" t="e">
        <f>IF(AND(MONTH(DATEVALUE([0]!Moisfp2&amp;"1"))=G97,[0]!Anneefp2=F97),[0]!Montantfp2,0)+IF(AND(MONTH(DATEVALUE([0]!MoisFP3&amp;"1"))=G97,[0]!AnnéeFP3=F97),[0]!MontantFP3,0)+IF(AND(MONTH(DATEVALUE([0]!MoisFP4&amp;"1"))=G97,[0]!AnnéeFP4=F97),[0]!MontantFP4,0)+IF(AND(MONTH(DATEVALUE([0]!MoisFP1&amp;"1"))=G97,[0]!AnneeFP1=F97),[0]!MontantFP1,0)</f>
        <v>#NAME?</v>
      </c>
      <c r="I97" s="6" t="s">
        <v>40</v>
      </c>
      <c r="J97" s="6" t="s">
        <v>99</v>
      </c>
      <c r="K97" s="6" t="s">
        <v>41</v>
      </c>
    </row>
    <row r="98" spans="1:11">
      <c r="A98" s="5" t="e">
        <f t="shared" si="7"/>
        <v>#NAME?</v>
      </c>
      <c r="B98" s="7" t="e">
        <f>SUMIFS([0]!LCapitalFP3,[0]!LMoisFP3,$A98)++SUMIFS([0]!LCapitalfp2,[0]!LMoisfp2,$A98)+SUMIFS([0]!LCapitalFP4,[0]!LMoisFP4,$A98)++SUMIFS([0]!LCapitalFP1,[0]!LMoisFP1,$A98)</f>
        <v>#NAME?</v>
      </c>
      <c r="C98" s="7" t="e">
        <f>+SUMIFS([0]!LIntérêtsfp2,[0]!LMoisfp2,$A98)+SUMIFS([0]!LIntérêtsFP3,[0]!LMoisFP3,$A98)+SUMIFS([0]!LIntérêtsFP4,[0]!LMoisFP4,$A98)+SUMIFS([0]!LIntérêtsFP1,[0]!LMoisFP1,$A98)</f>
        <v>#NAME?</v>
      </c>
      <c r="D98" s="7" t="e">
        <f>+SUMIFS([0]!LAssuranceFp2,[0]!LMoisfp2,$A98)+SUMIFS([0]!LAssuranceFP3,[0]!LMoisFP3,$A98)+SUMIFS([0]!LAssuranceFP4,[0]!LMoisFP4,$A98)+SUMIFS([0]!LAssuranceFP1,[0]!LMoisFP1,$A98)</f>
        <v>#NAME?</v>
      </c>
      <c r="E98" s="7" t="e">
        <f t="shared" si="6"/>
        <v>#NAME?</v>
      </c>
      <c r="F98" s="6" t="e">
        <f t="shared" si="4"/>
        <v>#NAME?</v>
      </c>
      <c r="G98" s="6" t="e">
        <f t="shared" si="5"/>
        <v>#NAME?</v>
      </c>
      <c r="H98" s="1" t="e">
        <f>IF(AND(MONTH(DATEVALUE([0]!Moisfp2&amp;"1"))=G98,[0]!Anneefp2=F98),[0]!Montantfp2,0)+IF(AND(MONTH(DATEVALUE([0]!MoisFP3&amp;"1"))=G98,[0]!AnnéeFP3=F98),[0]!MontantFP3,0)+IF(AND(MONTH(DATEVALUE([0]!MoisFP4&amp;"1"))=G98,[0]!AnnéeFP4=F98),[0]!MontantFP4,0)+IF(AND(MONTH(DATEVALUE([0]!MoisFP1&amp;"1"))=G98,[0]!AnneeFP1=F98),[0]!MontantFP1,0)</f>
        <v>#NAME?</v>
      </c>
      <c r="I98" s="6" t="s">
        <v>40</v>
      </c>
      <c r="J98" s="6" t="s">
        <v>99</v>
      </c>
      <c r="K98" s="6" t="s">
        <v>41</v>
      </c>
    </row>
    <row r="99" spans="1:11">
      <c r="A99" s="5" t="e">
        <f t="shared" si="7"/>
        <v>#NAME?</v>
      </c>
      <c r="B99" s="7" t="e">
        <f>SUMIFS([0]!LCapitalFP3,[0]!LMoisFP3,$A99)++SUMIFS([0]!LCapitalfp2,[0]!LMoisfp2,$A99)+SUMIFS([0]!LCapitalFP4,[0]!LMoisFP4,$A99)++SUMIFS([0]!LCapitalFP1,[0]!LMoisFP1,$A99)</f>
        <v>#NAME?</v>
      </c>
      <c r="C99" s="7" t="e">
        <f>+SUMIFS([0]!LIntérêtsfp2,[0]!LMoisfp2,$A99)+SUMIFS([0]!LIntérêtsFP3,[0]!LMoisFP3,$A99)+SUMIFS([0]!LIntérêtsFP4,[0]!LMoisFP4,$A99)+SUMIFS([0]!LIntérêtsFP1,[0]!LMoisFP1,$A99)</f>
        <v>#NAME?</v>
      </c>
      <c r="D99" s="7" t="e">
        <f>+SUMIFS([0]!LAssuranceFp2,[0]!LMoisfp2,$A99)+SUMIFS([0]!LAssuranceFP3,[0]!LMoisFP3,$A99)+SUMIFS([0]!LAssuranceFP4,[0]!LMoisFP4,$A99)+SUMIFS([0]!LAssuranceFP1,[0]!LMoisFP1,$A99)</f>
        <v>#NAME?</v>
      </c>
      <c r="E99" s="7" t="e">
        <f t="shared" si="6"/>
        <v>#NAME?</v>
      </c>
      <c r="F99" s="6" t="e">
        <f t="shared" si="4"/>
        <v>#NAME?</v>
      </c>
      <c r="G99" s="6" t="e">
        <f t="shared" si="5"/>
        <v>#NAME?</v>
      </c>
      <c r="H99" s="1" t="e">
        <f>IF(AND(MONTH(DATEVALUE([0]!Moisfp2&amp;"1"))=G99,[0]!Anneefp2=F99),[0]!Montantfp2,0)+IF(AND(MONTH(DATEVALUE([0]!MoisFP3&amp;"1"))=G99,[0]!AnnéeFP3=F99),[0]!MontantFP3,0)+IF(AND(MONTH(DATEVALUE([0]!MoisFP4&amp;"1"))=G99,[0]!AnnéeFP4=F99),[0]!MontantFP4,0)+IF(AND(MONTH(DATEVALUE([0]!MoisFP1&amp;"1"))=G99,[0]!AnneeFP1=F99),[0]!MontantFP1,0)</f>
        <v>#NAME?</v>
      </c>
      <c r="I99" s="6" t="s">
        <v>40</v>
      </c>
      <c r="J99" s="6" t="s">
        <v>99</v>
      </c>
      <c r="K99" s="6" t="s">
        <v>41</v>
      </c>
    </row>
    <row r="100" spans="1:11">
      <c r="A100" s="5" t="e">
        <f t="shared" si="7"/>
        <v>#NAME?</v>
      </c>
      <c r="B100" s="7" t="e">
        <f>SUMIFS([0]!LCapitalFP3,[0]!LMoisFP3,$A100)++SUMIFS([0]!LCapitalfp2,[0]!LMoisfp2,$A100)+SUMIFS([0]!LCapitalFP4,[0]!LMoisFP4,$A100)++SUMIFS([0]!LCapitalFP1,[0]!LMoisFP1,$A100)</f>
        <v>#NAME?</v>
      </c>
      <c r="C100" s="7" t="e">
        <f>+SUMIFS([0]!LIntérêtsfp2,[0]!LMoisfp2,$A100)+SUMIFS([0]!LIntérêtsFP3,[0]!LMoisFP3,$A100)+SUMIFS([0]!LIntérêtsFP4,[0]!LMoisFP4,$A100)+SUMIFS([0]!LIntérêtsFP1,[0]!LMoisFP1,$A100)</f>
        <v>#NAME?</v>
      </c>
      <c r="D100" s="7" t="e">
        <f>+SUMIFS([0]!LAssuranceFp2,[0]!LMoisfp2,$A100)+SUMIFS([0]!LAssuranceFP3,[0]!LMoisFP3,$A100)+SUMIFS([0]!LAssuranceFP4,[0]!LMoisFP4,$A100)+SUMIFS([0]!LAssuranceFP1,[0]!LMoisFP1,$A100)</f>
        <v>#NAME?</v>
      </c>
      <c r="E100" s="7" t="e">
        <f t="shared" si="6"/>
        <v>#NAME?</v>
      </c>
      <c r="F100" s="6" t="e">
        <f t="shared" si="4"/>
        <v>#NAME?</v>
      </c>
      <c r="G100" s="6" t="e">
        <f t="shared" si="5"/>
        <v>#NAME?</v>
      </c>
      <c r="H100" s="1" t="e">
        <f>IF(AND(MONTH(DATEVALUE([0]!Moisfp2&amp;"1"))=G100,[0]!Anneefp2=F100),[0]!Montantfp2,0)+IF(AND(MONTH(DATEVALUE([0]!MoisFP3&amp;"1"))=G100,[0]!AnnéeFP3=F100),[0]!MontantFP3,0)+IF(AND(MONTH(DATEVALUE([0]!MoisFP4&amp;"1"))=G100,[0]!AnnéeFP4=F100),[0]!MontantFP4,0)+IF(AND(MONTH(DATEVALUE([0]!MoisFP1&amp;"1"))=G100,[0]!AnneeFP1=F100),[0]!MontantFP1,0)</f>
        <v>#NAME?</v>
      </c>
      <c r="I100" s="6" t="s">
        <v>40</v>
      </c>
      <c r="J100" s="6" t="s">
        <v>99</v>
      </c>
      <c r="K100" s="6" t="s">
        <v>41</v>
      </c>
    </row>
    <row r="101" spans="1:11">
      <c r="A101" s="5" t="e">
        <f t="shared" si="7"/>
        <v>#NAME?</v>
      </c>
      <c r="B101" s="7" t="e">
        <f>SUMIFS([0]!LCapitalFP3,[0]!LMoisFP3,$A101)++SUMIFS([0]!LCapitalfp2,[0]!LMoisfp2,$A101)+SUMIFS([0]!LCapitalFP4,[0]!LMoisFP4,$A101)++SUMIFS([0]!LCapitalFP1,[0]!LMoisFP1,$A101)</f>
        <v>#NAME?</v>
      </c>
      <c r="C101" s="7" t="e">
        <f>+SUMIFS([0]!LIntérêtsfp2,[0]!LMoisfp2,$A101)+SUMIFS([0]!LIntérêtsFP3,[0]!LMoisFP3,$A101)+SUMIFS([0]!LIntérêtsFP4,[0]!LMoisFP4,$A101)+SUMIFS([0]!LIntérêtsFP1,[0]!LMoisFP1,$A101)</f>
        <v>#NAME?</v>
      </c>
      <c r="D101" s="7" t="e">
        <f>+SUMIFS([0]!LAssuranceFp2,[0]!LMoisfp2,$A101)+SUMIFS([0]!LAssuranceFP3,[0]!LMoisFP3,$A101)+SUMIFS([0]!LAssuranceFP4,[0]!LMoisFP4,$A101)+SUMIFS([0]!LAssuranceFP1,[0]!LMoisFP1,$A101)</f>
        <v>#NAME?</v>
      </c>
      <c r="E101" s="7" t="e">
        <f t="shared" si="6"/>
        <v>#NAME?</v>
      </c>
      <c r="F101" s="6" t="e">
        <f t="shared" si="4"/>
        <v>#NAME?</v>
      </c>
      <c r="G101" s="6" t="e">
        <f t="shared" si="5"/>
        <v>#NAME?</v>
      </c>
      <c r="H101" s="1" t="e">
        <f>IF(AND(MONTH(DATEVALUE([0]!Moisfp2&amp;"1"))=G101,[0]!Anneefp2=F101),[0]!Montantfp2,0)+IF(AND(MONTH(DATEVALUE([0]!MoisFP3&amp;"1"))=G101,[0]!AnnéeFP3=F101),[0]!MontantFP3,0)+IF(AND(MONTH(DATEVALUE([0]!MoisFP4&amp;"1"))=G101,[0]!AnnéeFP4=F101),[0]!MontantFP4,0)+IF(AND(MONTH(DATEVALUE([0]!MoisFP1&amp;"1"))=G101,[0]!AnneeFP1=F101),[0]!MontantFP1,0)</f>
        <v>#NAME?</v>
      </c>
      <c r="I101" s="6" t="s">
        <v>40</v>
      </c>
      <c r="J101" s="6" t="s">
        <v>99</v>
      </c>
      <c r="K101" s="6" t="s">
        <v>41</v>
      </c>
    </row>
    <row r="102" spans="1:11">
      <c r="A102" s="5" t="e">
        <f t="shared" si="7"/>
        <v>#NAME?</v>
      </c>
      <c r="B102" s="7" t="e">
        <f>SUMIFS([0]!LCapitalFP3,[0]!LMoisFP3,$A102)++SUMIFS([0]!LCapitalfp2,[0]!LMoisfp2,$A102)+SUMIFS([0]!LCapitalFP4,[0]!LMoisFP4,$A102)++SUMIFS([0]!LCapitalFP1,[0]!LMoisFP1,$A102)</f>
        <v>#NAME?</v>
      </c>
      <c r="C102" s="7" t="e">
        <f>+SUMIFS([0]!LIntérêtsfp2,[0]!LMoisfp2,$A102)+SUMIFS([0]!LIntérêtsFP3,[0]!LMoisFP3,$A102)+SUMIFS([0]!LIntérêtsFP4,[0]!LMoisFP4,$A102)+SUMIFS([0]!LIntérêtsFP1,[0]!LMoisFP1,$A102)</f>
        <v>#NAME?</v>
      </c>
      <c r="D102" s="7" t="e">
        <f>+SUMIFS([0]!LAssuranceFp2,[0]!LMoisfp2,$A102)+SUMIFS([0]!LAssuranceFP3,[0]!LMoisFP3,$A102)+SUMIFS([0]!LAssuranceFP4,[0]!LMoisFP4,$A102)+SUMIFS([0]!LAssuranceFP1,[0]!LMoisFP1,$A102)</f>
        <v>#NAME?</v>
      </c>
      <c r="E102" s="7" t="e">
        <f t="shared" si="6"/>
        <v>#NAME?</v>
      </c>
      <c r="F102" s="6" t="e">
        <f t="shared" si="4"/>
        <v>#NAME?</v>
      </c>
      <c r="G102" s="6" t="e">
        <f t="shared" si="5"/>
        <v>#NAME?</v>
      </c>
      <c r="H102" s="1" t="e">
        <f>IF(AND(MONTH(DATEVALUE([0]!Moisfp2&amp;"1"))=G102,[0]!Anneefp2=F102),[0]!Montantfp2,0)+IF(AND(MONTH(DATEVALUE([0]!MoisFP3&amp;"1"))=G102,[0]!AnnéeFP3=F102),[0]!MontantFP3,0)+IF(AND(MONTH(DATEVALUE([0]!MoisFP4&amp;"1"))=G102,[0]!AnnéeFP4=F102),[0]!MontantFP4,0)+IF(AND(MONTH(DATEVALUE([0]!MoisFP1&amp;"1"))=G102,[0]!AnneeFP1=F102),[0]!MontantFP1,0)</f>
        <v>#NAME?</v>
      </c>
      <c r="I102" s="6" t="s">
        <v>40</v>
      </c>
      <c r="J102" s="6" t="s">
        <v>99</v>
      </c>
      <c r="K102" s="6" t="s">
        <v>41</v>
      </c>
    </row>
    <row r="103" spans="1:11">
      <c r="A103" s="5" t="e">
        <f t="shared" si="7"/>
        <v>#NAME?</v>
      </c>
      <c r="B103" s="7" t="e">
        <f>SUMIFS([0]!LCapitalFP3,[0]!LMoisFP3,$A103)++SUMIFS([0]!LCapitalfp2,[0]!LMoisfp2,$A103)+SUMIFS([0]!LCapitalFP4,[0]!LMoisFP4,$A103)++SUMIFS([0]!LCapitalFP1,[0]!LMoisFP1,$A103)</f>
        <v>#NAME?</v>
      </c>
      <c r="C103" s="7" t="e">
        <f>+SUMIFS([0]!LIntérêtsfp2,[0]!LMoisfp2,$A103)+SUMIFS([0]!LIntérêtsFP3,[0]!LMoisFP3,$A103)+SUMIFS([0]!LIntérêtsFP4,[0]!LMoisFP4,$A103)+SUMIFS([0]!LIntérêtsFP1,[0]!LMoisFP1,$A103)</f>
        <v>#NAME?</v>
      </c>
      <c r="D103" s="7" t="e">
        <f>+SUMIFS([0]!LAssuranceFp2,[0]!LMoisfp2,$A103)+SUMIFS([0]!LAssuranceFP3,[0]!LMoisFP3,$A103)+SUMIFS([0]!LAssuranceFP4,[0]!LMoisFP4,$A103)+SUMIFS([0]!LAssuranceFP1,[0]!LMoisFP1,$A103)</f>
        <v>#NAME?</v>
      </c>
      <c r="E103" s="7" t="e">
        <f t="shared" si="6"/>
        <v>#NAME?</v>
      </c>
      <c r="F103" s="6" t="e">
        <f t="shared" si="4"/>
        <v>#NAME?</v>
      </c>
      <c r="G103" s="6" t="e">
        <f t="shared" si="5"/>
        <v>#NAME?</v>
      </c>
      <c r="H103" s="1" t="e">
        <f>IF(AND(MONTH(DATEVALUE([0]!Moisfp2&amp;"1"))=G103,[0]!Anneefp2=F103),[0]!Montantfp2,0)+IF(AND(MONTH(DATEVALUE([0]!MoisFP3&amp;"1"))=G103,[0]!AnnéeFP3=F103),[0]!MontantFP3,0)+IF(AND(MONTH(DATEVALUE([0]!MoisFP4&amp;"1"))=G103,[0]!AnnéeFP4=F103),[0]!MontantFP4,0)+IF(AND(MONTH(DATEVALUE([0]!MoisFP1&amp;"1"))=G103,[0]!AnneeFP1=F103),[0]!MontantFP1,0)</f>
        <v>#NAME?</v>
      </c>
      <c r="I103" s="6" t="s">
        <v>40</v>
      </c>
      <c r="J103" s="6" t="s">
        <v>99</v>
      </c>
      <c r="K103" s="6" t="s">
        <v>41</v>
      </c>
    </row>
    <row r="104" spans="1:11">
      <c r="A104" s="5" t="e">
        <f t="shared" si="7"/>
        <v>#NAME?</v>
      </c>
      <c r="B104" s="7" t="e">
        <f>SUMIFS([0]!LCapitalFP3,[0]!LMoisFP3,$A104)++SUMIFS([0]!LCapitalfp2,[0]!LMoisfp2,$A104)+SUMIFS([0]!LCapitalFP4,[0]!LMoisFP4,$A104)++SUMIFS([0]!LCapitalFP1,[0]!LMoisFP1,$A104)</f>
        <v>#NAME?</v>
      </c>
      <c r="C104" s="7" t="e">
        <f>+SUMIFS([0]!LIntérêtsfp2,[0]!LMoisfp2,$A104)+SUMIFS([0]!LIntérêtsFP3,[0]!LMoisFP3,$A104)+SUMIFS([0]!LIntérêtsFP4,[0]!LMoisFP4,$A104)+SUMIFS([0]!LIntérêtsFP1,[0]!LMoisFP1,$A104)</f>
        <v>#NAME?</v>
      </c>
      <c r="D104" s="7" t="e">
        <f>+SUMIFS([0]!LAssuranceFp2,[0]!LMoisfp2,$A104)+SUMIFS([0]!LAssuranceFP3,[0]!LMoisFP3,$A104)+SUMIFS([0]!LAssuranceFP4,[0]!LMoisFP4,$A104)+SUMIFS([0]!LAssuranceFP1,[0]!LMoisFP1,$A104)</f>
        <v>#NAME?</v>
      </c>
      <c r="E104" s="7" t="e">
        <f t="shared" si="6"/>
        <v>#NAME?</v>
      </c>
      <c r="F104" s="6" t="e">
        <f t="shared" si="4"/>
        <v>#NAME?</v>
      </c>
      <c r="G104" s="6" t="e">
        <f t="shared" si="5"/>
        <v>#NAME?</v>
      </c>
      <c r="H104" s="1" t="e">
        <f>IF(AND(MONTH(DATEVALUE([0]!Moisfp2&amp;"1"))=G104,[0]!Anneefp2=F104),[0]!Montantfp2,0)+IF(AND(MONTH(DATEVALUE([0]!MoisFP3&amp;"1"))=G104,[0]!AnnéeFP3=F104),[0]!MontantFP3,0)+IF(AND(MONTH(DATEVALUE([0]!MoisFP4&amp;"1"))=G104,[0]!AnnéeFP4=F104),[0]!MontantFP4,0)+IF(AND(MONTH(DATEVALUE([0]!MoisFP1&amp;"1"))=G104,[0]!AnneeFP1=F104),[0]!MontantFP1,0)</f>
        <v>#NAME?</v>
      </c>
      <c r="I104" s="6" t="s">
        <v>40</v>
      </c>
      <c r="J104" s="6" t="s">
        <v>99</v>
      </c>
      <c r="K104" s="6" t="s">
        <v>41</v>
      </c>
    </row>
    <row r="105" spans="1:11">
      <c r="A105" s="5" t="e">
        <f t="shared" si="7"/>
        <v>#NAME?</v>
      </c>
      <c r="B105" s="7" t="e">
        <f>SUMIFS([0]!LCapitalFP3,[0]!LMoisFP3,$A105)++SUMIFS([0]!LCapitalfp2,[0]!LMoisfp2,$A105)+SUMIFS([0]!LCapitalFP4,[0]!LMoisFP4,$A105)++SUMIFS([0]!LCapitalFP1,[0]!LMoisFP1,$A105)</f>
        <v>#NAME?</v>
      </c>
      <c r="C105" s="7" t="e">
        <f>+SUMIFS([0]!LIntérêtsfp2,[0]!LMoisfp2,$A105)+SUMIFS([0]!LIntérêtsFP3,[0]!LMoisFP3,$A105)+SUMIFS([0]!LIntérêtsFP4,[0]!LMoisFP4,$A105)+SUMIFS([0]!LIntérêtsFP1,[0]!LMoisFP1,$A105)</f>
        <v>#NAME?</v>
      </c>
      <c r="D105" s="7" t="e">
        <f>+SUMIFS([0]!LAssuranceFp2,[0]!LMoisfp2,$A105)+SUMIFS([0]!LAssuranceFP3,[0]!LMoisFP3,$A105)+SUMIFS([0]!LAssuranceFP4,[0]!LMoisFP4,$A105)+SUMIFS([0]!LAssuranceFP1,[0]!LMoisFP1,$A105)</f>
        <v>#NAME?</v>
      </c>
      <c r="E105" s="7" t="e">
        <f t="shared" si="6"/>
        <v>#NAME?</v>
      </c>
      <c r="F105" s="6" t="e">
        <f t="shared" si="4"/>
        <v>#NAME?</v>
      </c>
      <c r="G105" s="6" t="e">
        <f t="shared" si="5"/>
        <v>#NAME?</v>
      </c>
      <c r="H105" s="1" t="e">
        <f>IF(AND(MONTH(DATEVALUE([0]!Moisfp2&amp;"1"))=G105,[0]!Anneefp2=F105),[0]!Montantfp2,0)+IF(AND(MONTH(DATEVALUE([0]!MoisFP3&amp;"1"))=G105,[0]!AnnéeFP3=F105),[0]!MontantFP3,0)+IF(AND(MONTH(DATEVALUE([0]!MoisFP4&amp;"1"))=G105,[0]!AnnéeFP4=F105),[0]!MontantFP4,0)+IF(AND(MONTH(DATEVALUE([0]!MoisFP1&amp;"1"))=G105,[0]!AnneeFP1=F105),[0]!MontantFP1,0)</f>
        <v>#NAME?</v>
      </c>
      <c r="I105" s="6" t="s">
        <v>40</v>
      </c>
      <c r="J105" s="6" t="s">
        <v>99</v>
      </c>
      <c r="K105" s="6" t="s">
        <v>41</v>
      </c>
    </row>
    <row r="106" spans="1:11">
      <c r="A106" s="5" t="e">
        <f t="shared" si="7"/>
        <v>#NAME?</v>
      </c>
      <c r="B106" s="7" t="e">
        <f>SUMIFS([0]!LCapitalFP3,[0]!LMoisFP3,$A106)++SUMIFS([0]!LCapitalfp2,[0]!LMoisfp2,$A106)+SUMIFS([0]!LCapitalFP4,[0]!LMoisFP4,$A106)++SUMIFS([0]!LCapitalFP1,[0]!LMoisFP1,$A106)</f>
        <v>#NAME?</v>
      </c>
      <c r="C106" s="7" t="e">
        <f>+SUMIFS([0]!LIntérêtsfp2,[0]!LMoisfp2,$A106)+SUMIFS([0]!LIntérêtsFP3,[0]!LMoisFP3,$A106)+SUMIFS([0]!LIntérêtsFP4,[0]!LMoisFP4,$A106)+SUMIFS([0]!LIntérêtsFP1,[0]!LMoisFP1,$A106)</f>
        <v>#NAME?</v>
      </c>
      <c r="D106" s="7" t="e">
        <f>+SUMIFS([0]!LAssuranceFp2,[0]!LMoisfp2,$A106)+SUMIFS([0]!LAssuranceFP3,[0]!LMoisFP3,$A106)+SUMIFS([0]!LAssuranceFP4,[0]!LMoisFP4,$A106)+SUMIFS([0]!LAssuranceFP1,[0]!LMoisFP1,$A106)</f>
        <v>#NAME?</v>
      </c>
      <c r="E106" s="7" t="e">
        <f t="shared" si="6"/>
        <v>#NAME?</v>
      </c>
      <c r="F106" s="6" t="e">
        <f t="shared" si="4"/>
        <v>#NAME?</v>
      </c>
      <c r="G106" s="6" t="e">
        <f t="shared" si="5"/>
        <v>#NAME?</v>
      </c>
      <c r="H106" s="1" t="e">
        <f>IF(AND(MONTH(DATEVALUE([0]!Moisfp2&amp;"1"))=G106,[0]!Anneefp2=F106),[0]!Montantfp2,0)+IF(AND(MONTH(DATEVALUE([0]!MoisFP3&amp;"1"))=G106,[0]!AnnéeFP3=F106),[0]!MontantFP3,0)+IF(AND(MONTH(DATEVALUE([0]!MoisFP4&amp;"1"))=G106,[0]!AnnéeFP4=F106),[0]!MontantFP4,0)+IF(AND(MONTH(DATEVALUE([0]!MoisFP1&amp;"1"))=G106,[0]!AnneeFP1=F106),[0]!MontantFP1,0)</f>
        <v>#NAME?</v>
      </c>
      <c r="I106" s="6" t="s">
        <v>40</v>
      </c>
      <c r="J106" s="6" t="s">
        <v>99</v>
      </c>
      <c r="K106" s="6" t="s">
        <v>41</v>
      </c>
    </row>
    <row r="107" spans="1:11">
      <c r="A107" s="5" t="e">
        <f t="shared" si="7"/>
        <v>#NAME?</v>
      </c>
      <c r="B107" s="7" t="e">
        <f>SUMIFS([0]!LCapitalFP3,[0]!LMoisFP3,$A107)++SUMIFS([0]!LCapitalfp2,[0]!LMoisfp2,$A107)+SUMIFS([0]!LCapitalFP4,[0]!LMoisFP4,$A107)++SUMIFS([0]!LCapitalFP1,[0]!LMoisFP1,$A107)</f>
        <v>#NAME?</v>
      </c>
      <c r="C107" s="7" t="e">
        <f>+SUMIFS([0]!LIntérêtsfp2,[0]!LMoisfp2,$A107)+SUMIFS([0]!LIntérêtsFP3,[0]!LMoisFP3,$A107)+SUMIFS([0]!LIntérêtsFP4,[0]!LMoisFP4,$A107)+SUMIFS([0]!LIntérêtsFP1,[0]!LMoisFP1,$A107)</f>
        <v>#NAME?</v>
      </c>
      <c r="D107" s="7" t="e">
        <f>+SUMIFS([0]!LAssuranceFp2,[0]!LMoisfp2,$A107)+SUMIFS([0]!LAssuranceFP3,[0]!LMoisFP3,$A107)+SUMIFS([0]!LAssuranceFP4,[0]!LMoisFP4,$A107)+SUMIFS([0]!LAssuranceFP1,[0]!LMoisFP1,$A107)</f>
        <v>#NAME?</v>
      </c>
      <c r="E107" s="7" t="e">
        <f t="shared" si="6"/>
        <v>#NAME?</v>
      </c>
      <c r="F107" s="6" t="e">
        <f t="shared" si="4"/>
        <v>#NAME?</v>
      </c>
      <c r="G107" s="6" t="e">
        <f t="shared" si="5"/>
        <v>#NAME?</v>
      </c>
      <c r="H107" s="1" t="e">
        <f>IF(AND(MONTH(DATEVALUE([0]!Moisfp2&amp;"1"))=G107,[0]!Anneefp2=F107),[0]!Montantfp2,0)+IF(AND(MONTH(DATEVALUE([0]!MoisFP3&amp;"1"))=G107,[0]!AnnéeFP3=F107),[0]!MontantFP3,0)+IF(AND(MONTH(DATEVALUE([0]!MoisFP4&amp;"1"))=G107,[0]!AnnéeFP4=F107),[0]!MontantFP4,0)+IF(AND(MONTH(DATEVALUE([0]!MoisFP1&amp;"1"))=G107,[0]!AnneeFP1=F107),[0]!MontantFP1,0)</f>
        <v>#NAME?</v>
      </c>
      <c r="I107" s="6" t="s">
        <v>40</v>
      </c>
      <c r="J107" s="6" t="s">
        <v>99</v>
      </c>
      <c r="K107" s="6" t="s">
        <v>41</v>
      </c>
    </row>
    <row r="108" spans="1:11">
      <c r="A108" s="5" t="e">
        <f t="shared" si="7"/>
        <v>#NAME?</v>
      </c>
      <c r="B108" s="7" t="e">
        <f>SUMIFS([0]!LCapitalFP3,[0]!LMoisFP3,$A108)++SUMIFS([0]!LCapitalfp2,[0]!LMoisfp2,$A108)+SUMIFS([0]!LCapitalFP4,[0]!LMoisFP4,$A108)++SUMIFS([0]!LCapitalFP1,[0]!LMoisFP1,$A108)</f>
        <v>#NAME?</v>
      </c>
      <c r="C108" s="7" t="e">
        <f>+SUMIFS([0]!LIntérêtsfp2,[0]!LMoisfp2,$A108)+SUMIFS([0]!LIntérêtsFP3,[0]!LMoisFP3,$A108)+SUMIFS([0]!LIntérêtsFP4,[0]!LMoisFP4,$A108)+SUMIFS([0]!LIntérêtsFP1,[0]!LMoisFP1,$A108)</f>
        <v>#NAME?</v>
      </c>
      <c r="D108" s="7" t="e">
        <f>+SUMIFS([0]!LAssuranceFp2,[0]!LMoisfp2,$A108)+SUMIFS([0]!LAssuranceFP3,[0]!LMoisFP3,$A108)+SUMIFS([0]!LAssuranceFP4,[0]!LMoisFP4,$A108)+SUMIFS([0]!LAssuranceFP1,[0]!LMoisFP1,$A108)</f>
        <v>#NAME?</v>
      </c>
      <c r="E108" s="7" t="e">
        <f t="shared" si="6"/>
        <v>#NAME?</v>
      </c>
      <c r="F108" s="6" t="e">
        <f t="shared" si="4"/>
        <v>#NAME?</v>
      </c>
      <c r="G108" s="6" t="e">
        <f t="shared" si="5"/>
        <v>#NAME?</v>
      </c>
      <c r="H108" s="1" t="e">
        <f>IF(AND(MONTH(DATEVALUE([0]!Moisfp2&amp;"1"))=G108,[0]!Anneefp2=F108),[0]!Montantfp2,0)+IF(AND(MONTH(DATEVALUE([0]!MoisFP3&amp;"1"))=G108,[0]!AnnéeFP3=F108),[0]!MontantFP3,0)+IF(AND(MONTH(DATEVALUE([0]!MoisFP4&amp;"1"))=G108,[0]!AnnéeFP4=F108),[0]!MontantFP4,0)+IF(AND(MONTH(DATEVALUE([0]!MoisFP1&amp;"1"))=G108,[0]!AnneeFP1=F108),[0]!MontantFP1,0)</f>
        <v>#NAME?</v>
      </c>
      <c r="I108" s="6" t="s">
        <v>40</v>
      </c>
      <c r="J108" s="6" t="s">
        <v>99</v>
      </c>
      <c r="K108" s="6" t="s">
        <v>41</v>
      </c>
    </row>
    <row r="109" spans="1:11">
      <c r="A109" s="5" t="e">
        <f t="shared" si="7"/>
        <v>#NAME?</v>
      </c>
      <c r="B109" s="7" t="e">
        <f>SUMIFS([0]!LCapitalFP3,[0]!LMoisFP3,$A109)++SUMIFS([0]!LCapitalfp2,[0]!LMoisfp2,$A109)+SUMIFS([0]!LCapitalFP4,[0]!LMoisFP4,$A109)++SUMIFS([0]!LCapitalFP1,[0]!LMoisFP1,$A109)</f>
        <v>#NAME?</v>
      </c>
      <c r="C109" s="7" t="e">
        <f>+SUMIFS([0]!LIntérêtsfp2,[0]!LMoisfp2,$A109)+SUMIFS([0]!LIntérêtsFP3,[0]!LMoisFP3,$A109)+SUMIFS([0]!LIntérêtsFP4,[0]!LMoisFP4,$A109)+SUMIFS([0]!LIntérêtsFP1,[0]!LMoisFP1,$A109)</f>
        <v>#NAME?</v>
      </c>
      <c r="D109" s="7" t="e">
        <f>+SUMIFS([0]!LAssuranceFp2,[0]!LMoisfp2,$A109)+SUMIFS([0]!LAssuranceFP3,[0]!LMoisFP3,$A109)+SUMIFS([0]!LAssuranceFP4,[0]!LMoisFP4,$A109)+SUMIFS([0]!LAssuranceFP1,[0]!LMoisFP1,$A109)</f>
        <v>#NAME?</v>
      </c>
      <c r="E109" s="7" t="e">
        <f t="shared" si="6"/>
        <v>#NAME?</v>
      </c>
      <c r="F109" s="6" t="e">
        <f t="shared" si="4"/>
        <v>#NAME?</v>
      </c>
      <c r="G109" s="6" t="e">
        <f t="shared" si="5"/>
        <v>#NAME?</v>
      </c>
      <c r="H109" s="1" t="e">
        <f>IF(AND(MONTH(DATEVALUE([0]!Moisfp2&amp;"1"))=G109,[0]!Anneefp2=F109),[0]!Montantfp2,0)+IF(AND(MONTH(DATEVALUE([0]!MoisFP3&amp;"1"))=G109,[0]!AnnéeFP3=F109),[0]!MontantFP3,0)+IF(AND(MONTH(DATEVALUE([0]!MoisFP4&amp;"1"))=G109,[0]!AnnéeFP4=F109),[0]!MontantFP4,0)+IF(AND(MONTH(DATEVALUE([0]!MoisFP1&amp;"1"))=G109,[0]!AnneeFP1=F109),[0]!MontantFP1,0)</f>
        <v>#NAME?</v>
      </c>
      <c r="I109" s="6" t="s">
        <v>40</v>
      </c>
      <c r="J109" s="6" t="s">
        <v>99</v>
      </c>
      <c r="K109" s="6" t="s">
        <v>41</v>
      </c>
    </row>
    <row r="110" spans="1:11">
      <c r="A110" s="5" t="e">
        <f t="shared" si="7"/>
        <v>#NAME?</v>
      </c>
      <c r="B110" s="7" t="e">
        <f>SUMIFS([0]!LCapitalFP3,[0]!LMoisFP3,$A110)++SUMIFS([0]!LCapitalfp2,[0]!LMoisfp2,$A110)+SUMIFS([0]!LCapitalFP4,[0]!LMoisFP4,$A110)++SUMIFS([0]!LCapitalFP1,[0]!LMoisFP1,$A110)</f>
        <v>#NAME?</v>
      </c>
      <c r="C110" s="7" t="e">
        <f>+SUMIFS([0]!LIntérêtsfp2,[0]!LMoisfp2,$A110)+SUMIFS([0]!LIntérêtsFP3,[0]!LMoisFP3,$A110)+SUMIFS([0]!LIntérêtsFP4,[0]!LMoisFP4,$A110)+SUMIFS([0]!LIntérêtsFP1,[0]!LMoisFP1,$A110)</f>
        <v>#NAME?</v>
      </c>
      <c r="D110" s="7" t="e">
        <f>+SUMIFS([0]!LAssuranceFp2,[0]!LMoisfp2,$A110)+SUMIFS([0]!LAssuranceFP3,[0]!LMoisFP3,$A110)+SUMIFS([0]!LAssuranceFP4,[0]!LMoisFP4,$A110)+SUMIFS([0]!LAssuranceFP1,[0]!LMoisFP1,$A110)</f>
        <v>#NAME?</v>
      </c>
      <c r="E110" s="7" t="e">
        <f t="shared" si="6"/>
        <v>#NAME?</v>
      </c>
      <c r="F110" s="6" t="e">
        <f t="shared" si="4"/>
        <v>#NAME?</v>
      </c>
      <c r="G110" s="6" t="e">
        <f t="shared" si="5"/>
        <v>#NAME?</v>
      </c>
      <c r="H110" s="1" t="e">
        <f>IF(AND(MONTH(DATEVALUE([0]!Moisfp2&amp;"1"))=G110,[0]!Anneefp2=F110),[0]!Montantfp2,0)+IF(AND(MONTH(DATEVALUE([0]!MoisFP3&amp;"1"))=G110,[0]!AnnéeFP3=F110),[0]!MontantFP3,0)+IF(AND(MONTH(DATEVALUE([0]!MoisFP4&amp;"1"))=G110,[0]!AnnéeFP4=F110),[0]!MontantFP4,0)+IF(AND(MONTH(DATEVALUE([0]!MoisFP1&amp;"1"))=G110,[0]!AnneeFP1=F110),[0]!MontantFP1,0)</f>
        <v>#NAME?</v>
      </c>
      <c r="I110" s="6" t="s">
        <v>40</v>
      </c>
      <c r="J110" s="6" t="s">
        <v>99</v>
      </c>
      <c r="K110" s="6" t="s">
        <v>41</v>
      </c>
    </row>
    <row r="111" spans="1:11">
      <c r="A111" s="5" t="e">
        <f t="shared" si="7"/>
        <v>#NAME?</v>
      </c>
      <c r="B111" s="7" t="e">
        <f>SUMIFS([0]!LCapitalFP3,[0]!LMoisFP3,$A111)++SUMIFS([0]!LCapitalfp2,[0]!LMoisfp2,$A111)+SUMIFS([0]!LCapitalFP4,[0]!LMoisFP4,$A111)++SUMIFS([0]!LCapitalFP1,[0]!LMoisFP1,$A111)</f>
        <v>#NAME?</v>
      </c>
      <c r="C111" s="7" t="e">
        <f>+SUMIFS([0]!LIntérêtsfp2,[0]!LMoisfp2,$A111)+SUMIFS([0]!LIntérêtsFP3,[0]!LMoisFP3,$A111)+SUMIFS([0]!LIntérêtsFP4,[0]!LMoisFP4,$A111)+SUMIFS([0]!LIntérêtsFP1,[0]!LMoisFP1,$A111)</f>
        <v>#NAME?</v>
      </c>
      <c r="D111" s="7" t="e">
        <f>+SUMIFS([0]!LAssuranceFp2,[0]!LMoisfp2,$A111)+SUMIFS([0]!LAssuranceFP3,[0]!LMoisFP3,$A111)+SUMIFS([0]!LAssuranceFP4,[0]!LMoisFP4,$A111)+SUMIFS([0]!LAssuranceFP1,[0]!LMoisFP1,$A111)</f>
        <v>#NAME?</v>
      </c>
      <c r="E111" s="7" t="e">
        <f t="shared" si="6"/>
        <v>#NAME?</v>
      </c>
      <c r="F111" s="6" t="e">
        <f t="shared" si="4"/>
        <v>#NAME?</v>
      </c>
      <c r="G111" s="6" t="e">
        <f t="shared" si="5"/>
        <v>#NAME?</v>
      </c>
      <c r="H111" s="1" t="e">
        <f>IF(AND(MONTH(DATEVALUE([0]!Moisfp2&amp;"1"))=G111,[0]!Anneefp2=F111),[0]!Montantfp2,0)+IF(AND(MONTH(DATEVALUE([0]!MoisFP3&amp;"1"))=G111,[0]!AnnéeFP3=F111),[0]!MontantFP3,0)+IF(AND(MONTH(DATEVALUE([0]!MoisFP4&amp;"1"))=G111,[0]!AnnéeFP4=F111),[0]!MontantFP4,0)+IF(AND(MONTH(DATEVALUE([0]!MoisFP1&amp;"1"))=G111,[0]!AnneeFP1=F111),[0]!MontantFP1,0)</f>
        <v>#NAME?</v>
      </c>
      <c r="I111" s="6" t="s">
        <v>40</v>
      </c>
      <c r="J111" s="6" t="s">
        <v>99</v>
      </c>
      <c r="K111" s="6" t="s">
        <v>41</v>
      </c>
    </row>
    <row r="112" spans="1:11">
      <c r="A112" s="5" t="e">
        <f t="shared" si="7"/>
        <v>#NAME?</v>
      </c>
      <c r="B112" s="7" t="e">
        <f>SUMIFS([0]!LCapitalFP3,[0]!LMoisFP3,$A112)++SUMIFS([0]!LCapitalfp2,[0]!LMoisfp2,$A112)+SUMIFS([0]!LCapitalFP4,[0]!LMoisFP4,$A112)++SUMIFS([0]!LCapitalFP1,[0]!LMoisFP1,$A112)</f>
        <v>#NAME?</v>
      </c>
      <c r="C112" s="7" t="e">
        <f>+SUMIFS([0]!LIntérêtsfp2,[0]!LMoisfp2,$A112)+SUMIFS([0]!LIntérêtsFP3,[0]!LMoisFP3,$A112)+SUMIFS([0]!LIntérêtsFP4,[0]!LMoisFP4,$A112)+SUMIFS([0]!LIntérêtsFP1,[0]!LMoisFP1,$A112)</f>
        <v>#NAME?</v>
      </c>
      <c r="D112" s="7" t="e">
        <f>+SUMIFS([0]!LAssuranceFp2,[0]!LMoisfp2,$A112)+SUMIFS([0]!LAssuranceFP3,[0]!LMoisFP3,$A112)+SUMIFS([0]!LAssuranceFP4,[0]!LMoisFP4,$A112)+SUMIFS([0]!LAssuranceFP1,[0]!LMoisFP1,$A112)</f>
        <v>#NAME?</v>
      </c>
      <c r="E112" s="7" t="e">
        <f t="shared" si="6"/>
        <v>#NAME?</v>
      </c>
      <c r="F112" s="6" t="e">
        <f t="shared" si="4"/>
        <v>#NAME?</v>
      </c>
      <c r="G112" s="6" t="e">
        <f t="shared" si="5"/>
        <v>#NAME?</v>
      </c>
      <c r="H112" s="1" t="e">
        <f>IF(AND(MONTH(DATEVALUE([0]!Moisfp2&amp;"1"))=G112,[0]!Anneefp2=F112),[0]!Montantfp2,0)+IF(AND(MONTH(DATEVALUE([0]!MoisFP3&amp;"1"))=G112,[0]!AnnéeFP3=F112),[0]!MontantFP3,0)+IF(AND(MONTH(DATEVALUE([0]!MoisFP4&amp;"1"))=G112,[0]!AnnéeFP4=F112),[0]!MontantFP4,0)+IF(AND(MONTH(DATEVALUE([0]!MoisFP1&amp;"1"))=G112,[0]!AnneeFP1=F112),[0]!MontantFP1,0)</f>
        <v>#NAME?</v>
      </c>
      <c r="I112" s="6" t="s">
        <v>40</v>
      </c>
      <c r="J112" s="6" t="s">
        <v>99</v>
      </c>
      <c r="K112" s="6" t="s">
        <v>41</v>
      </c>
    </row>
    <row r="113" spans="1:11">
      <c r="A113" s="5" t="e">
        <f t="shared" si="7"/>
        <v>#NAME?</v>
      </c>
      <c r="B113" s="7" t="e">
        <f>SUMIFS([0]!LCapitalFP3,[0]!LMoisFP3,$A113)++SUMIFS([0]!LCapitalfp2,[0]!LMoisfp2,$A113)+SUMIFS([0]!LCapitalFP4,[0]!LMoisFP4,$A113)++SUMIFS([0]!LCapitalFP1,[0]!LMoisFP1,$A113)</f>
        <v>#NAME?</v>
      </c>
      <c r="C113" s="7" t="e">
        <f>+SUMIFS([0]!LIntérêtsfp2,[0]!LMoisfp2,$A113)+SUMIFS([0]!LIntérêtsFP3,[0]!LMoisFP3,$A113)+SUMIFS([0]!LIntérêtsFP4,[0]!LMoisFP4,$A113)+SUMIFS([0]!LIntérêtsFP1,[0]!LMoisFP1,$A113)</f>
        <v>#NAME?</v>
      </c>
      <c r="D113" s="7" t="e">
        <f>+SUMIFS([0]!LAssuranceFp2,[0]!LMoisfp2,$A113)+SUMIFS([0]!LAssuranceFP3,[0]!LMoisFP3,$A113)+SUMIFS([0]!LAssuranceFP4,[0]!LMoisFP4,$A113)+SUMIFS([0]!LAssuranceFP1,[0]!LMoisFP1,$A113)</f>
        <v>#NAME?</v>
      </c>
      <c r="E113" s="7" t="e">
        <f t="shared" si="6"/>
        <v>#NAME?</v>
      </c>
      <c r="F113" s="6" t="e">
        <f t="shared" si="4"/>
        <v>#NAME?</v>
      </c>
      <c r="G113" s="6" t="e">
        <f t="shared" si="5"/>
        <v>#NAME?</v>
      </c>
      <c r="H113" s="1" t="e">
        <f>IF(AND(MONTH(DATEVALUE([0]!Moisfp2&amp;"1"))=G113,[0]!Anneefp2=F113),[0]!Montantfp2,0)+IF(AND(MONTH(DATEVALUE([0]!MoisFP3&amp;"1"))=G113,[0]!AnnéeFP3=F113),[0]!MontantFP3,0)+IF(AND(MONTH(DATEVALUE([0]!MoisFP4&amp;"1"))=G113,[0]!AnnéeFP4=F113),[0]!MontantFP4,0)+IF(AND(MONTH(DATEVALUE([0]!MoisFP1&amp;"1"))=G113,[0]!AnneeFP1=F113),[0]!MontantFP1,0)</f>
        <v>#NAME?</v>
      </c>
      <c r="I113" s="6" t="s">
        <v>40</v>
      </c>
      <c r="J113" s="6" t="s">
        <v>99</v>
      </c>
      <c r="K113" s="6" t="s">
        <v>41</v>
      </c>
    </row>
    <row r="114" spans="1:11">
      <c r="A114" s="5" t="e">
        <f t="shared" si="7"/>
        <v>#NAME?</v>
      </c>
      <c r="B114" s="7" t="e">
        <f>SUMIFS([0]!LCapitalFP3,[0]!LMoisFP3,$A114)++SUMIFS([0]!LCapitalfp2,[0]!LMoisfp2,$A114)+SUMIFS([0]!LCapitalFP4,[0]!LMoisFP4,$A114)++SUMIFS([0]!LCapitalFP1,[0]!LMoisFP1,$A114)</f>
        <v>#NAME?</v>
      </c>
      <c r="C114" s="7" t="e">
        <f>+SUMIFS([0]!LIntérêtsfp2,[0]!LMoisfp2,$A114)+SUMIFS([0]!LIntérêtsFP3,[0]!LMoisFP3,$A114)+SUMIFS([0]!LIntérêtsFP4,[0]!LMoisFP4,$A114)+SUMIFS([0]!LIntérêtsFP1,[0]!LMoisFP1,$A114)</f>
        <v>#NAME?</v>
      </c>
      <c r="D114" s="7" t="e">
        <f>+SUMIFS([0]!LAssuranceFp2,[0]!LMoisfp2,$A114)+SUMIFS([0]!LAssuranceFP3,[0]!LMoisFP3,$A114)+SUMIFS([0]!LAssuranceFP4,[0]!LMoisFP4,$A114)+SUMIFS([0]!LAssuranceFP1,[0]!LMoisFP1,$A114)</f>
        <v>#NAME?</v>
      </c>
      <c r="E114" s="7" t="e">
        <f t="shared" si="6"/>
        <v>#NAME?</v>
      </c>
      <c r="F114" s="6" t="e">
        <f t="shared" si="4"/>
        <v>#NAME?</v>
      </c>
      <c r="G114" s="6" t="e">
        <f t="shared" si="5"/>
        <v>#NAME?</v>
      </c>
      <c r="H114" s="1" t="e">
        <f>IF(AND(MONTH(DATEVALUE([0]!Moisfp2&amp;"1"))=G114,[0]!Anneefp2=F114),[0]!Montantfp2,0)+IF(AND(MONTH(DATEVALUE([0]!MoisFP3&amp;"1"))=G114,[0]!AnnéeFP3=F114),[0]!MontantFP3,0)+IF(AND(MONTH(DATEVALUE([0]!MoisFP4&amp;"1"))=G114,[0]!AnnéeFP4=F114),[0]!MontantFP4,0)+IF(AND(MONTH(DATEVALUE([0]!MoisFP1&amp;"1"))=G114,[0]!AnneeFP1=F114),[0]!MontantFP1,0)</f>
        <v>#NAME?</v>
      </c>
      <c r="I114" s="6" t="s">
        <v>40</v>
      </c>
      <c r="J114" s="6" t="s">
        <v>99</v>
      </c>
      <c r="K114" s="6" t="s">
        <v>41</v>
      </c>
    </row>
    <row r="115" spans="1:11">
      <c r="A115" s="5" t="e">
        <f t="shared" si="7"/>
        <v>#NAME?</v>
      </c>
      <c r="B115" s="7" t="e">
        <f>SUMIFS([0]!LCapitalFP3,[0]!LMoisFP3,$A115)++SUMIFS([0]!LCapitalfp2,[0]!LMoisfp2,$A115)+SUMIFS([0]!LCapitalFP4,[0]!LMoisFP4,$A115)++SUMIFS([0]!LCapitalFP1,[0]!LMoisFP1,$A115)</f>
        <v>#NAME?</v>
      </c>
      <c r="C115" s="7" t="e">
        <f>+SUMIFS([0]!LIntérêtsfp2,[0]!LMoisfp2,$A115)+SUMIFS([0]!LIntérêtsFP3,[0]!LMoisFP3,$A115)+SUMIFS([0]!LIntérêtsFP4,[0]!LMoisFP4,$A115)+SUMIFS([0]!LIntérêtsFP1,[0]!LMoisFP1,$A115)</f>
        <v>#NAME?</v>
      </c>
      <c r="D115" s="7" t="e">
        <f>+SUMIFS([0]!LAssuranceFp2,[0]!LMoisfp2,$A115)+SUMIFS([0]!LAssuranceFP3,[0]!LMoisFP3,$A115)+SUMIFS([0]!LAssuranceFP4,[0]!LMoisFP4,$A115)+SUMIFS([0]!LAssuranceFP1,[0]!LMoisFP1,$A115)</f>
        <v>#NAME?</v>
      </c>
      <c r="E115" s="7" t="e">
        <f t="shared" si="6"/>
        <v>#NAME?</v>
      </c>
      <c r="F115" s="6" t="e">
        <f t="shared" si="4"/>
        <v>#NAME?</v>
      </c>
      <c r="G115" s="6" t="e">
        <f t="shared" si="5"/>
        <v>#NAME?</v>
      </c>
      <c r="H115" s="1" t="e">
        <f>IF(AND(MONTH(DATEVALUE([0]!Moisfp2&amp;"1"))=G115,[0]!Anneefp2=F115),[0]!Montantfp2,0)+IF(AND(MONTH(DATEVALUE([0]!MoisFP3&amp;"1"))=G115,[0]!AnnéeFP3=F115),[0]!MontantFP3,0)+IF(AND(MONTH(DATEVALUE([0]!MoisFP4&amp;"1"))=G115,[0]!AnnéeFP4=F115),[0]!MontantFP4,0)+IF(AND(MONTH(DATEVALUE([0]!MoisFP1&amp;"1"))=G115,[0]!AnneeFP1=F115),[0]!MontantFP1,0)</f>
        <v>#NAME?</v>
      </c>
      <c r="I115" s="6" t="s">
        <v>40</v>
      </c>
      <c r="J115" s="6" t="s">
        <v>99</v>
      </c>
      <c r="K115" s="6" t="s">
        <v>41</v>
      </c>
    </row>
    <row r="116" spans="1:11">
      <c r="A116" s="5" t="e">
        <f t="shared" si="7"/>
        <v>#NAME?</v>
      </c>
      <c r="B116" s="7" t="e">
        <f>SUMIFS([0]!LCapitalFP3,[0]!LMoisFP3,$A116)++SUMIFS([0]!LCapitalfp2,[0]!LMoisfp2,$A116)+SUMIFS([0]!LCapitalFP4,[0]!LMoisFP4,$A116)++SUMIFS([0]!LCapitalFP1,[0]!LMoisFP1,$A116)</f>
        <v>#NAME?</v>
      </c>
      <c r="C116" s="7" t="e">
        <f>+SUMIFS([0]!LIntérêtsfp2,[0]!LMoisfp2,$A116)+SUMIFS([0]!LIntérêtsFP3,[0]!LMoisFP3,$A116)+SUMIFS([0]!LIntérêtsFP4,[0]!LMoisFP4,$A116)+SUMIFS([0]!LIntérêtsFP1,[0]!LMoisFP1,$A116)</f>
        <v>#NAME?</v>
      </c>
      <c r="D116" s="7" t="e">
        <f>+SUMIFS([0]!LAssuranceFp2,[0]!LMoisfp2,$A116)+SUMIFS([0]!LAssuranceFP3,[0]!LMoisFP3,$A116)+SUMIFS([0]!LAssuranceFP4,[0]!LMoisFP4,$A116)+SUMIFS([0]!LAssuranceFP1,[0]!LMoisFP1,$A116)</f>
        <v>#NAME?</v>
      </c>
      <c r="E116" s="7" t="e">
        <f t="shared" si="6"/>
        <v>#NAME?</v>
      </c>
      <c r="F116" s="6" t="e">
        <f t="shared" si="4"/>
        <v>#NAME?</v>
      </c>
      <c r="G116" s="6" t="e">
        <f t="shared" si="5"/>
        <v>#NAME?</v>
      </c>
      <c r="H116" s="1" t="e">
        <f>IF(AND(MONTH(DATEVALUE([0]!Moisfp2&amp;"1"))=G116,[0]!Anneefp2=F116),[0]!Montantfp2,0)+IF(AND(MONTH(DATEVALUE([0]!MoisFP3&amp;"1"))=G116,[0]!AnnéeFP3=F116),[0]!MontantFP3,0)+IF(AND(MONTH(DATEVALUE([0]!MoisFP4&amp;"1"))=G116,[0]!AnnéeFP4=F116),[0]!MontantFP4,0)+IF(AND(MONTH(DATEVALUE([0]!MoisFP1&amp;"1"))=G116,[0]!AnneeFP1=F116),[0]!MontantFP1,0)</f>
        <v>#NAME?</v>
      </c>
      <c r="I116" s="6" t="s">
        <v>40</v>
      </c>
      <c r="J116" s="6" t="s">
        <v>99</v>
      </c>
      <c r="K116" s="6" t="s">
        <v>41</v>
      </c>
    </row>
    <row r="117" spans="1:11">
      <c r="A117" s="5" t="e">
        <f t="shared" si="7"/>
        <v>#NAME?</v>
      </c>
      <c r="B117" s="7" t="e">
        <f>SUMIFS([0]!LCapitalFP3,[0]!LMoisFP3,$A117)++SUMIFS([0]!LCapitalfp2,[0]!LMoisfp2,$A117)+SUMIFS([0]!LCapitalFP4,[0]!LMoisFP4,$A117)++SUMIFS([0]!LCapitalFP1,[0]!LMoisFP1,$A117)</f>
        <v>#NAME?</v>
      </c>
      <c r="C117" s="7" t="e">
        <f>+SUMIFS([0]!LIntérêtsfp2,[0]!LMoisfp2,$A117)+SUMIFS([0]!LIntérêtsFP3,[0]!LMoisFP3,$A117)+SUMIFS([0]!LIntérêtsFP4,[0]!LMoisFP4,$A117)+SUMIFS([0]!LIntérêtsFP1,[0]!LMoisFP1,$A117)</f>
        <v>#NAME?</v>
      </c>
      <c r="D117" s="7" t="e">
        <f>+SUMIFS([0]!LAssuranceFp2,[0]!LMoisfp2,$A117)+SUMIFS([0]!LAssuranceFP3,[0]!LMoisFP3,$A117)+SUMIFS([0]!LAssuranceFP4,[0]!LMoisFP4,$A117)+SUMIFS([0]!LAssuranceFP1,[0]!LMoisFP1,$A117)</f>
        <v>#NAME?</v>
      </c>
      <c r="E117" s="7" t="e">
        <f t="shared" si="6"/>
        <v>#NAME?</v>
      </c>
      <c r="F117" s="6" t="e">
        <f t="shared" si="4"/>
        <v>#NAME?</v>
      </c>
      <c r="G117" s="6" t="e">
        <f t="shared" si="5"/>
        <v>#NAME?</v>
      </c>
      <c r="H117" s="1" t="e">
        <f>IF(AND(MONTH(DATEVALUE([0]!Moisfp2&amp;"1"))=G117,[0]!Anneefp2=F117),[0]!Montantfp2,0)+IF(AND(MONTH(DATEVALUE([0]!MoisFP3&amp;"1"))=G117,[0]!AnnéeFP3=F117),[0]!MontantFP3,0)+IF(AND(MONTH(DATEVALUE([0]!MoisFP4&amp;"1"))=G117,[0]!AnnéeFP4=F117),[0]!MontantFP4,0)+IF(AND(MONTH(DATEVALUE([0]!MoisFP1&amp;"1"))=G117,[0]!AnneeFP1=F117),[0]!MontantFP1,0)</f>
        <v>#NAME?</v>
      </c>
      <c r="I117" s="6" t="s">
        <v>40</v>
      </c>
      <c r="J117" s="6" t="s">
        <v>99</v>
      </c>
      <c r="K117" s="6" t="s">
        <v>41</v>
      </c>
    </row>
    <row r="118" spans="1:11">
      <c r="A118" s="5" t="e">
        <f t="shared" si="7"/>
        <v>#NAME?</v>
      </c>
      <c r="B118" s="7" t="e">
        <f>SUMIFS([0]!LCapitalFP3,[0]!LMoisFP3,$A118)++SUMIFS([0]!LCapitalfp2,[0]!LMoisfp2,$A118)+SUMIFS([0]!LCapitalFP4,[0]!LMoisFP4,$A118)++SUMIFS([0]!LCapitalFP1,[0]!LMoisFP1,$A118)</f>
        <v>#NAME?</v>
      </c>
      <c r="C118" s="7" t="e">
        <f>+SUMIFS([0]!LIntérêtsfp2,[0]!LMoisfp2,$A118)+SUMIFS([0]!LIntérêtsFP3,[0]!LMoisFP3,$A118)+SUMIFS([0]!LIntérêtsFP4,[0]!LMoisFP4,$A118)+SUMIFS([0]!LIntérêtsFP1,[0]!LMoisFP1,$A118)</f>
        <v>#NAME?</v>
      </c>
      <c r="D118" s="7" t="e">
        <f>+SUMIFS([0]!LAssuranceFp2,[0]!LMoisfp2,$A118)+SUMIFS([0]!LAssuranceFP3,[0]!LMoisFP3,$A118)+SUMIFS([0]!LAssuranceFP4,[0]!LMoisFP4,$A118)+SUMIFS([0]!LAssuranceFP1,[0]!LMoisFP1,$A118)</f>
        <v>#NAME?</v>
      </c>
      <c r="E118" s="7" t="e">
        <f t="shared" si="6"/>
        <v>#NAME?</v>
      </c>
      <c r="F118" s="6" t="e">
        <f t="shared" si="4"/>
        <v>#NAME?</v>
      </c>
      <c r="G118" s="6" t="e">
        <f t="shared" si="5"/>
        <v>#NAME?</v>
      </c>
      <c r="H118" s="1" t="e">
        <f>IF(AND(MONTH(DATEVALUE([0]!Moisfp2&amp;"1"))=G118,[0]!Anneefp2=F118),[0]!Montantfp2,0)+IF(AND(MONTH(DATEVALUE([0]!MoisFP3&amp;"1"))=G118,[0]!AnnéeFP3=F118),[0]!MontantFP3,0)+IF(AND(MONTH(DATEVALUE([0]!MoisFP4&amp;"1"))=G118,[0]!AnnéeFP4=F118),[0]!MontantFP4,0)+IF(AND(MONTH(DATEVALUE([0]!MoisFP1&amp;"1"))=G118,[0]!AnneeFP1=F118),[0]!MontantFP1,0)</f>
        <v>#NAME?</v>
      </c>
      <c r="I118" s="6" t="s">
        <v>40</v>
      </c>
      <c r="J118" s="6" t="s">
        <v>99</v>
      </c>
      <c r="K118" s="6" t="s">
        <v>41</v>
      </c>
    </row>
    <row r="119" spans="1:11">
      <c r="A119" s="5" t="e">
        <f t="shared" si="7"/>
        <v>#NAME?</v>
      </c>
      <c r="B119" s="7" t="e">
        <f>SUMIFS([0]!LCapitalFP3,[0]!LMoisFP3,$A119)++SUMIFS([0]!LCapitalfp2,[0]!LMoisfp2,$A119)+SUMIFS([0]!LCapitalFP4,[0]!LMoisFP4,$A119)++SUMIFS([0]!LCapitalFP1,[0]!LMoisFP1,$A119)</f>
        <v>#NAME?</v>
      </c>
      <c r="C119" s="7" t="e">
        <f>+SUMIFS([0]!LIntérêtsfp2,[0]!LMoisfp2,$A119)+SUMIFS([0]!LIntérêtsFP3,[0]!LMoisFP3,$A119)+SUMIFS([0]!LIntérêtsFP4,[0]!LMoisFP4,$A119)+SUMIFS([0]!LIntérêtsFP1,[0]!LMoisFP1,$A119)</f>
        <v>#NAME?</v>
      </c>
      <c r="D119" s="7" t="e">
        <f>+SUMIFS([0]!LAssuranceFp2,[0]!LMoisfp2,$A119)+SUMIFS([0]!LAssuranceFP3,[0]!LMoisFP3,$A119)+SUMIFS([0]!LAssuranceFP4,[0]!LMoisFP4,$A119)+SUMIFS([0]!LAssuranceFP1,[0]!LMoisFP1,$A119)</f>
        <v>#NAME?</v>
      </c>
      <c r="E119" s="7" t="e">
        <f t="shared" si="6"/>
        <v>#NAME?</v>
      </c>
      <c r="F119" s="6" t="e">
        <f t="shared" si="4"/>
        <v>#NAME?</v>
      </c>
      <c r="G119" s="6" t="e">
        <f t="shared" si="5"/>
        <v>#NAME?</v>
      </c>
      <c r="H119" s="1" t="e">
        <f>IF(AND(MONTH(DATEVALUE([0]!Moisfp2&amp;"1"))=G119,[0]!Anneefp2=F119),[0]!Montantfp2,0)+IF(AND(MONTH(DATEVALUE([0]!MoisFP3&amp;"1"))=G119,[0]!AnnéeFP3=F119),[0]!MontantFP3,0)+IF(AND(MONTH(DATEVALUE([0]!MoisFP4&amp;"1"))=G119,[0]!AnnéeFP4=F119),[0]!MontantFP4,0)+IF(AND(MONTH(DATEVALUE([0]!MoisFP1&amp;"1"))=G119,[0]!AnneeFP1=F119),[0]!MontantFP1,0)</f>
        <v>#NAME?</v>
      </c>
      <c r="I119" s="6" t="s">
        <v>40</v>
      </c>
      <c r="J119" s="6" t="s">
        <v>99</v>
      </c>
      <c r="K119" s="6" t="s">
        <v>41</v>
      </c>
    </row>
    <row r="120" spans="1:11">
      <c r="A120" s="5" t="e">
        <f t="shared" si="7"/>
        <v>#NAME?</v>
      </c>
      <c r="B120" s="7" t="e">
        <f>SUMIFS([0]!LCapitalFP3,[0]!LMoisFP3,$A120)++SUMIFS([0]!LCapitalfp2,[0]!LMoisfp2,$A120)+SUMIFS([0]!LCapitalFP4,[0]!LMoisFP4,$A120)++SUMIFS([0]!LCapitalFP1,[0]!LMoisFP1,$A120)</f>
        <v>#NAME?</v>
      </c>
      <c r="C120" s="7" t="e">
        <f>+SUMIFS([0]!LIntérêtsfp2,[0]!LMoisfp2,$A120)+SUMIFS([0]!LIntérêtsFP3,[0]!LMoisFP3,$A120)+SUMIFS([0]!LIntérêtsFP4,[0]!LMoisFP4,$A120)+SUMIFS([0]!LIntérêtsFP1,[0]!LMoisFP1,$A120)</f>
        <v>#NAME?</v>
      </c>
      <c r="D120" s="7" t="e">
        <f>+SUMIFS([0]!LAssuranceFp2,[0]!LMoisfp2,$A120)+SUMIFS([0]!LAssuranceFP3,[0]!LMoisFP3,$A120)+SUMIFS([0]!LAssuranceFP4,[0]!LMoisFP4,$A120)+SUMIFS([0]!LAssuranceFP1,[0]!LMoisFP1,$A120)</f>
        <v>#NAME?</v>
      </c>
      <c r="E120" s="7" t="e">
        <f t="shared" si="6"/>
        <v>#NAME?</v>
      </c>
      <c r="F120" s="6" t="e">
        <f t="shared" si="4"/>
        <v>#NAME?</v>
      </c>
      <c r="G120" s="6" t="e">
        <f t="shared" si="5"/>
        <v>#NAME?</v>
      </c>
      <c r="H120" s="1" t="e">
        <f>IF(AND(MONTH(DATEVALUE([0]!Moisfp2&amp;"1"))=G120,[0]!Anneefp2=F120),[0]!Montantfp2,0)+IF(AND(MONTH(DATEVALUE([0]!MoisFP3&amp;"1"))=G120,[0]!AnnéeFP3=F120),[0]!MontantFP3,0)+IF(AND(MONTH(DATEVALUE([0]!MoisFP4&amp;"1"))=G120,[0]!AnnéeFP4=F120),[0]!MontantFP4,0)+IF(AND(MONTH(DATEVALUE([0]!MoisFP1&amp;"1"))=G120,[0]!AnneeFP1=F120),[0]!MontantFP1,0)</f>
        <v>#NAME?</v>
      </c>
      <c r="I120" s="6" t="s">
        <v>40</v>
      </c>
      <c r="J120" s="6" t="s">
        <v>99</v>
      </c>
      <c r="K120" s="6" t="s">
        <v>41</v>
      </c>
    </row>
    <row r="121" spans="1:11">
      <c r="A121" s="5" t="e">
        <f t="shared" si="7"/>
        <v>#NAME?</v>
      </c>
      <c r="B121" s="7" t="e">
        <f>SUMIFS([0]!LCapitalFP3,[0]!LMoisFP3,$A121)++SUMIFS([0]!LCapitalfp2,[0]!LMoisfp2,$A121)+SUMIFS([0]!LCapitalFP4,[0]!LMoisFP4,$A121)++SUMIFS([0]!LCapitalFP1,[0]!LMoisFP1,$A121)</f>
        <v>#NAME?</v>
      </c>
      <c r="C121" s="7" t="e">
        <f>+SUMIFS([0]!LIntérêtsfp2,[0]!LMoisfp2,$A121)+SUMIFS([0]!LIntérêtsFP3,[0]!LMoisFP3,$A121)+SUMIFS([0]!LIntérêtsFP4,[0]!LMoisFP4,$A121)+SUMIFS([0]!LIntérêtsFP1,[0]!LMoisFP1,$A121)</f>
        <v>#NAME?</v>
      </c>
      <c r="D121" s="7" t="e">
        <f>+SUMIFS([0]!LAssuranceFp2,[0]!LMoisfp2,$A121)+SUMIFS([0]!LAssuranceFP3,[0]!LMoisFP3,$A121)+SUMIFS([0]!LAssuranceFP4,[0]!LMoisFP4,$A121)+SUMIFS([0]!LAssuranceFP1,[0]!LMoisFP1,$A121)</f>
        <v>#NAME?</v>
      </c>
      <c r="E121" s="7" t="e">
        <f t="shared" si="6"/>
        <v>#NAME?</v>
      </c>
      <c r="F121" s="6" t="e">
        <f t="shared" si="4"/>
        <v>#NAME?</v>
      </c>
      <c r="G121" s="6" t="e">
        <f t="shared" si="5"/>
        <v>#NAME?</v>
      </c>
      <c r="H121" s="1" t="e">
        <f>IF(AND(MONTH(DATEVALUE([0]!Moisfp2&amp;"1"))=G121,[0]!Anneefp2=F121),[0]!Montantfp2,0)+IF(AND(MONTH(DATEVALUE([0]!MoisFP3&amp;"1"))=G121,[0]!AnnéeFP3=F121),[0]!MontantFP3,0)+IF(AND(MONTH(DATEVALUE([0]!MoisFP4&amp;"1"))=G121,[0]!AnnéeFP4=F121),[0]!MontantFP4,0)+IF(AND(MONTH(DATEVALUE([0]!MoisFP1&amp;"1"))=G121,[0]!AnneeFP1=F121),[0]!MontantFP1,0)</f>
        <v>#NAME?</v>
      </c>
      <c r="I121" s="6" t="s">
        <v>40</v>
      </c>
      <c r="J121" s="6" t="s">
        <v>99</v>
      </c>
      <c r="K121" s="6" t="s">
        <v>41</v>
      </c>
    </row>
    <row r="122" spans="1:11">
      <c r="A122" s="5" t="e">
        <f t="shared" si="7"/>
        <v>#NAME?</v>
      </c>
      <c r="B122" s="7" t="e">
        <f>SUMIFS([0]!LCapitalFP3,[0]!LMoisFP3,$A122)++SUMIFS([0]!LCapitalfp2,[0]!LMoisfp2,$A122)+SUMIFS([0]!LCapitalFP4,[0]!LMoisFP4,$A122)++SUMIFS([0]!LCapitalFP1,[0]!LMoisFP1,$A122)</f>
        <v>#NAME?</v>
      </c>
      <c r="C122" s="7" t="e">
        <f>+SUMIFS([0]!LIntérêtsfp2,[0]!LMoisfp2,$A122)+SUMIFS([0]!LIntérêtsFP3,[0]!LMoisFP3,$A122)+SUMIFS([0]!LIntérêtsFP4,[0]!LMoisFP4,$A122)+SUMIFS([0]!LIntérêtsFP1,[0]!LMoisFP1,$A122)</f>
        <v>#NAME?</v>
      </c>
      <c r="D122" s="7" t="e">
        <f>+SUMIFS([0]!LAssuranceFp2,[0]!LMoisfp2,$A122)+SUMIFS([0]!LAssuranceFP3,[0]!LMoisFP3,$A122)+SUMIFS([0]!LAssuranceFP4,[0]!LMoisFP4,$A122)+SUMIFS([0]!LAssuranceFP1,[0]!LMoisFP1,$A122)</f>
        <v>#NAME?</v>
      </c>
      <c r="E122" s="7" t="e">
        <f t="shared" si="6"/>
        <v>#NAME?</v>
      </c>
      <c r="F122" s="6" t="e">
        <f t="shared" si="4"/>
        <v>#NAME?</v>
      </c>
      <c r="G122" s="6" t="e">
        <f t="shared" si="5"/>
        <v>#NAME?</v>
      </c>
      <c r="H122" s="1" t="e">
        <f>IF(AND(MONTH(DATEVALUE([0]!Moisfp2&amp;"1"))=G122,[0]!Anneefp2=F122),[0]!Montantfp2,0)+IF(AND(MONTH(DATEVALUE([0]!MoisFP3&amp;"1"))=G122,[0]!AnnéeFP3=F122),[0]!MontantFP3,0)+IF(AND(MONTH(DATEVALUE([0]!MoisFP4&amp;"1"))=G122,[0]!AnnéeFP4=F122),[0]!MontantFP4,0)+IF(AND(MONTH(DATEVALUE([0]!MoisFP1&amp;"1"))=G122,[0]!AnneeFP1=F122),[0]!MontantFP1,0)</f>
        <v>#NAME?</v>
      </c>
      <c r="I122" s="6" t="s">
        <v>40</v>
      </c>
      <c r="J122" s="6" t="s">
        <v>99</v>
      </c>
      <c r="K122" s="6" t="s">
        <v>41</v>
      </c>
    </row>
    <row r="123" spans="1:11">
      <c r="A123" s="5" t="e">
        <f t="shared" si="7"/>
        <v>#NAME?</v>
      </c>
      <c r="B123" s="7" t="e">
        <f>SUMIFS([0]!LCapitalFP3,[0]!LMoisFP3,$A123)++SUMIFS([0]!LCapitalfp2,[0]!LMoisfp2,$A123)+SUMIFS([0]!LCapitalFP4,[0]!LMoisFP4,$A123)++SUMIFS([0]!LCapitalFP1,[0]!LMoisFP1,$A123)</f>
        <v>#NAME?</v>
      </c>
      <c r="C123" s="7" t="e">
        <f>+SUMIFS([0]!LIntérêtsfp2,[0]!LMoisfp2,$A123)+SUMIFS([0]!LIntérêtsFP3,[0]!LMoisFP3,$A123)+SUMIFS([0]!LIntérêtsFP4,[0]!LMoisFP4,$A123)+SUMIFS([0]!LIntérêtsFP1,[0]!LMoisFP1,$A123)</f>
        <v>#NAME?</v>
      </c>
      <c r="D123" s="7" t="e">
        <f>+SUMIFS([0]!LAssuranceFp2,[0]!LMoisfp2,$A123)+SUMIFS([0]!LAssuranceFP3,[0]!LMoisFP3,$A123)+SUMIFS([0]!LAssuranceFP4,[0]!LMoisFP4,$A123)+SUMIFS([0]!LAssuranceFP1,[0]!LMoisFP1,$A123)</f>
        <v>#NAME?</v>
      </c>
      <c r="E123" s="7" t="e">
        <f t="shared" si="6"/>
        <v>#NAME?</v>
      </c>
      <c r="F123" s="6" t="e">
        <f t="shared" si="4"/>
        <v>#NAME?</v>
      </c>
      <c r="G123" s="6" t="e">
        <f t="shared" si="5"/>
        <v>#NAME?</v>
      </c>
      <c r="H123" s="1" t="e">
        <f>IF(AND(MONTH(DATEVALUE([0]!Moisfp2&amp;"1"))=G123,[0]!Anneefp2=F123),[0]!Montantfp2,0)+IF(AND(MONTH(DATEVALUE([0]!MoisFP3&amp;"1"))=G123,[0]!AnnéeFP3=F123),[0]!MontantFP3,0)+IF(AND(MONTH(DATEVALUE([0]!MoisFP4&amp;"1"))=G123,[0]!AnnéeFP4=F123),[0]!MontantFP4,0)+IF(AND(MONTH(DATEVALUE([0]!MoisFP1&amp;"1"))=G123,[0]!AnneeFP1=F123),[0]!MontantFP1,0)</f>
        <v>#NAME?</v>
      </c>
      <c r="I123" s="6" t="s">
        <v>40</v>
      </c>
      <c r="J123" s="6" t="s">
        <v>99</v>
      </c>
      <c r="K123" s="6" t="s">
        <v>41</v>
      </c>
    </row>
    <row r="124" spans="1:11">
      <c r="A124" s="5" t="e">
        <f t="shared" si="7"/>
        <v>#NAME?</v>
      </c>
      <c r="B124" s="7" t="e">
        <f>SUMIFS([0]!LCapitalFP3,[0]!LMoisFP3,$A124)++SUMIFS([0]!LCapitalfp2,[0]!LMoisfp2,$A124)+SUMIFS([0]!LCapitalFP4,[0]!LMoisFP4,$A124)++SUMIFS([0]!LCapitalFP1,[0]!LMoisFP1,$A124)</f>
        <v>#NAME?</v>
      </c>
      <c r="C124" s="7" t="e">
        <f>+SUMIFS([0]!LIntérêtsfp2,[0]!LMoisfp2,$A124)+SUMIFS([0]!LIntérêtsFP3,[0]!LMoisFP3,$A124)+SUMIFS([0]!LIntérêtsFP4,[0]!LMoisFP4,$A124)+SUMIFS([0]!LIntérêtsFP1,[0]!LMoisFP1,$A124)</f>
        <v>#NAME?</v>
      </c>
      <c r="D124" s="7" t="e">
        <f>+SUMIFS([0]!LAssuranceFp2,[0]!LMoisfp2,$A124)+SUMIFS([0]!LAssuranceFP3,[0]!LMoisFP3,$A124)+SUMIFS([0]!LAssuranceFP4,[0]!LMoisFP4,$A124)+SUMIFS([0]!LAssuranceFP1,[0]!LMoisFP1,$A124)</f>
        <v>#NAME?</v>
      </c>
      <c r="E124" s="7" t="e">
        <f t="shared" si="6"/>
        <v>#NAME?</v>
      </c>
      <c r="F124" s="6" t="e">
        <f t="shared" si="4"/>
        <v>#NAME?</v>
      </c>
      <c r="G124" s="6" t="e">
        <f t="shared" si="5"/>
        <v>#NAME?</v>
      </c>
      <c r="H124" s="1" t="e">
        <f>IF(AND(MONTH(DATEVALUE([0]!Moisfp2&amp;"1"))=G124,[0]!Anneefp2=F124),[0]!Montantfp2,0)+IF(AND(MONTH(DATEVALUE([0]!MoisFP3&amp;"1"))=G124,[0]!AnnéeFP3=F124),[0]!MontantFP3,0)+IF(AND(MONTH(DATEVALUE([0]!MoisFP4&amp;"1"))=G124,[0]!AnnéeFP4=F124),[0]!MontantFP4,0)+IF(AND(MONTH(DATEVALUE([0]!MoisFP1&amp;"1"))=G124,[0]!AnneeFP1=F124),[0]!MontantFP1,0)</f>
        <v>#NAME?</v>
      </c>
      <c r="I124" s="6" t="s">
        <v>40</v>
      </c>
      <c r="J124" s="6" t="s">
        <v>99</v>
      </c>
      <c r="K124" s="6" t="s">
        <v>41</v>
      </c>
    </row>
    <row r="125" spans="1:11">
      <c r="A125" s="5" t="e">
        <f t="shared" si="7"/>
        <v>#NAME?</v>
      </c>
      <c r="B125" s="7" t="e">
        <f>SUMIFS([0]!LCapitalFP3,[0]!LMoisFP3,$A125)++SUMIFS([0]!LCapitalfp2,[0]!LMoisfp2,$A125)+SUMIFS([0]!LCapitalFP4,[0]!LMoisFP4,$A125)++SUMIFS([0]!LCapitalFP1,[0]!LMoisFP1,$A125)</f>
        <v>#NAME?</v>
      </c>
      <c r="C125" s="7" t="e">
        <f>+SUMIFS([0]!LIntérêtsfp2,[0]!LMoisfp2,$A125)+SUMIFS([0]!LIntérêtsFP3,[0]!LMoisFP3,$A125)+SUMIFS([0]!LIntérêtsFP4,[0]!LMoisFP4,$A125)+SUMIFS([0]!LIntérêtsFP1,[0]!LMoisFP1,$A125)</f>
        <v>#NAME?</v>
      </c>
      <c r="D125" s="7" t="e">
        <f>+SUMIFS([0]!LAssuranceFp2,[0]!LMoisfp2,$A125)+SUMIFS([0]!LAssuranceFP3,[0]!LMoisFP3,$A125)+SUMIFS([0]!LAssuranceFP4,[0]!LMoisFP4,$A125)+SUMIFS([0]!LAssuranceFP1,[0]!LMoisFP1,$A125)</f>
        <v>#NAME?</v>
      </c>
      <c r="E125" s="7" t="e">
        <f t="shared" si="6"/>
        <v>#NAME?</v>
      </c>
      <c r="F125" s="6" t="e">
        <f t="shared" si="4"/>
        <v>#NAME?</v>
      </c>
      <c r="G125" s="6" t="e">
        <f t="shared" si="5"/>
        <v>#NAME?</v>
      </c>
      <c r="H125" s="1" t="e">
        <f>IF(AND(MONTH(DATEVALUE([0]!Moisfp2&amp;"1"))=G125,[0]!Anneefp2=F125),[0]!Montantfp2,0)+IF(AND(MONTH(DATEVALUE([0]!MoisFP3&amp;"1"))=G125,[0]!AnnéeFP3=F125),[0]!MontantFP3,0)+IF(AND(MONTH(DATEVALUE([0]!MoisFP4&amp;"1"))=G125,[0]!AnnéeFP4=F125),[0]!MontantFP4,0)+IF(AND(MONTH(DATEVALUE([0]!MoisFP1&amp;"1"))=G125,[0]!AnneeFP1=F125),[0]!MontantFP1,0)</f>
        <v>#NAME?</v>
      </c>
      <c r="I125" s="6" t="s">
        <v>40</v>
      </c>
      <c r="J125" s="6" t="s">
        <v>99</v>
      </c>
      <c r="K125" s="6" t="s">
        <v>41</v>
      </c>
    </row>
    <row r="126" spans="1:11">
      <c r="A126" s="5" t="e">
        <f t="shared" si="7"/>
        <v>#NAME?</v>
      </c>
      <c r="B126" s="7" t="e">
        <f>SUMIFS([0]!LCapitalFP3,[0]!LMoisFP3,$A126)++SUMIFS([0]!LCapitalfp2,[0]!LMoisfp2,$A126)+SUMIFS([0]!LCapitalFP4,[0]!LMoisFP4,$A126)++SUMIFS([0]!LCapitalFP1,[0]!LMoisFP1,$A126)</f>
        <v>#NAME?</v>
      </c>
      <c r="C126" s="7" t="e">
        <f>+SUMIFS([0]!LIntérêtsfp2,[0]!LMoisfp2,$A126)+SUMIFS([0]!LIntérêtsFP3,[0]!LMoisFP3,$A126)+SUMIFS([0]!LIntérêtsFP4,[0]!LMoisFP4,$A126)+SUMIFS([0]!LIntérêtsFP1,[0]!LMoisFP1,$A126)</f>
        <v>#NAME?</v>
      </c>
      <c r="D126" s="7" t="e">
        <f>+SUMIFS([0]!LAssuranceFp2,[0]!LMoisfp2,$A126)+SUMIFS([0]!LAssuranceFP3,[0]!LMoisFP3,$A126)+SUMIFS([0]!LAssuranceFP4,[0]!LMoisFP4,$A126)+SUMIFS([0]!LAssuranceFP1,[0]!LMoisFP1,$A126)</f>
        <v>#NAME?</v>
      </c>
      <c r="E126" s="7" t="e">
        <f t="shared" si="6"/>
        <v>#NAME?</v>
      </c>
      <c r="F126" s="6" t="e">
        <f t="shared" si="4"/>
        <v>#NAME?</v>
      </c>
      <c r="G126" s="6" t="e">
        <f t="shared" si="5"/>
        <v>#NAME?</v>
      </c>
      <c r="H126" s="1" t="e">
        <f>IF(AND(MONTH(DATEVALUE([0]!Moisfp2&amp;"1"))=G126,[0]!Anneefp2=F126),[0]!Montantfp2,0)+IF(AND(MONTH(DATEVALUE([0]!MoisFP3&amp;"1"))=G126,[0]!AnnéeFP3=F126),[0]!MontantFP3,0)+IF(AND(MONTH(DATEVALUE([0]!MoisFP4&amp;"1"))=G126,[0]!AnnéeFP4=F126),[0]!MontantFP4,0)+IF(AND(MONTH(DATEVALUE([0]!MoisFP1&amp;"1"))=G126,[0]!AnneeFP1=F126),[0]!MontantFP1,0)</f>
        <v>#NAME?</v>
      </c>
      <c r="I126" s="6" t="s">
        <v>40</v>
      </c>
      <c r="J126" s="6" t="s">
        <v>99</v>
      </c>
      <c r="K126" s="6" t="s">
        <v>41</v>
      </c>
    </row>
    <row r="127" spans="1:11">
      <c r="A127" s="5" t="e">
        <f t="shared" si="7"/>
        <v>#NAME?</v>
      </c>
      <c r="B127" s="7" t="e">
        <f>SUMIFS([0]!LCapitalFP3,[0]!LMoisFP3,$A127)++SUMIFS([0]!LCapitalfp2,[0]!LMoisfp2,$A127)+SUMIFS([0]!LCapitalFP4,[0]!LMoisFP4,$A127)++SUMIFS([0]!LCapitalFP1,[0]!LMoisFP1,$A127)</f>
        <v>#NAME?</v>
      </c>
      <c r="C127" s="7" t="e">
        <f>+SUMIFS([0]!LIntérêtsfp2,[0]!LMoisfp2,$A127)+SUMIFS([0]!LIntérêtsFP3,[0]!LMoisFP3,$A127)+SUMIFS([0]!LIntérêtsFP4,[0]!LMoisFP4,$A127)+SUMIFS([0]!LIntérêtsFP1,[0]!LMoisFP1,$A127)</f>
        <v>#NAME?</v>
      </c>
      <c r="D127" s="7" t="e">
        <f>+SUMIFS([0]!LAssuranceFp2,[0]!LMoisfp2,$A127)+SUMIFS([0]!LAssuranceFP3,[0]!LMoisFP3,$A127)+SUMIFS([0]!LAssuranceFP4,[0]!LMoisFP4,$A127)+SUMIFS([0]!LAssuranceFP1,[0]!LMoisFP1,$A127)</f>
        <v>#NAME?</v>
      </c>
      <c r="E127" s="7" t="e">
        <f t="shared" si="6"/>
        <v>#NAME?</v>
      </c>
      <c r="F127" s="6" t="e">
        <f t="shared" si="4"/>
        <v>#NAME?</v>
      </c>
      <c r="G127" s="6" t="e">
        <f t="shared" si="5"/>
        <v>#NAME?</v>
      </c>
      <c r="H127" s="1" t="e">
        <f>IF(AND(MONTH(DATEVALUE([0]!Moisfp2&amp;"1"))=G127,[0]!Anneefp2=F127),[0]!Montantfp2,0)+IF(AND(MONTH(DATEVALUE([0]!MoisFP3&amp;"1"))=G127,[0]!AnnéeFP3=F127),[0]!MontantFP3,0)+IF(AND(MONTH(DATEVALUE([0]!MoisFP4&amp;"1"))=G127,[0]!AnnéeFP4=F127),[0]!MontantFP4,0)+IF(AND(MONTH(DATEVALUE([0]!MoisFP1&amp;"1"))=G127,[0]!AnneeFP1=F127),[0]!MontantFP1,0)</f>
        <v>#NAME?</v>
      </c>
      <c r="I127" s="6" t="s">
        <v>40</v>
      </c>
      <c r="J127" s="6" t="s">
        <v>99</v>
      </c>
      <c r="K127" s="6" t="s">
        <v>41</v>
      </c>
    </row>
    <row r="128" spans="1:11">
      <c r="A128" s="5" t="e">
        <f t="shared" si="7"/>
        <v>#NAME?</v>
      </c>
      <c r="B128" s="7" t="e">
        <f>SUMIFS([0]!LCapitalFP3,[0]!LMoisFP3,$A128)++SUMIFS([0]!LCapitalfp2,[0]!LMoisfp2,$A128)+SUMIFS([0]!LCapitalFP4,[0]!LMoisFP4,$A128)++SUMIFS([0]!LCapitalFP1,[0]!LMoisFP1,$A128)</f>
        <v>#NAME?</v>
      </c>
      <c r="C128" s="7" t="e">
        <f>+SUMIFS([0]!LIntérêtsfp2,[0]!LMoisfp2,$A128)+SUMIFS([0]!LIntérêtsFP3,[0]!LMoisFP3,$A128)+SUMIFS([0]!LIntérêtsFP4,[0]!LMoisFP4,$A128)+SUMIFS([0]!LIntérêtsFP1,[0]!LMoisFP1,$A128)</f>
        <v>#NAME?</v>
      </c>
      <c r="D128" s="7" t="e">
        <f>+SUMIFS([0]!LAssuranceFp2,[0]!LMoisfp2,$A128)+SUMIFS([0]!LAssuranceFP3,[0]!LMoisFP3,$A128)+SUMIFS([0]!LAssuranceFP4,[0]!LMoisFP4,$A128)+SUMIFS([0]!LAssuranceFP1,[0]!LMoisFP1,$A128)</f>
        <v>#NAME?</v>
      </c>
      <c r="E128" s="7" t="e">
        <f t="shared" si="6"/>
        <v>#NAME?</v>
      </c>
      <c r="F128" s="6" t="e">
        <f t="shared" si="4"/>
        <v>#NAME?</v>
      </c>
      <c r="G128" s="6" t="e">
        <f t="shared" si="5"/>
        <v>#NAME?</v>
      </c>
      <c r="H128" s="1" t="e">
        <f>IF(AND(MONTH(DATEVALUE([0]!Moisfp2&amp;"1"))=G128,[0]!Anneefp2=F128),[0]!Montantfp2,0)+IF(AND(MONTH(DATEVALUE([0]!MoisFP3&amp;"1"))=G128,[0]!AnnéeFP3=F128),[0]!MontantFP3,0)+IF(AND(MONTH(DATEVALUE([0]!MoisFP4&amp;"1"))=G128,[0]!AnnéeFP4=F128),[0]!MontantFP4,0)+IF(AND(MONTH(DATEVALUE([0]!MoisFP1&amp;"1"))=G128,[0]!AnneeFP1=F128),[0]!MontantFP1,0)</f>
        <v>#NAME?</v>
      </c>
      <c r="I128" s="6" t="s">
        <v>40</v>
      </c>
      <c r="J128" s="6" t="s">
        <v>99</v>
      </c>
      <c r="K128" s="6" t="s">
        <v>41</v>
      </c>
    </row>
    <row r="129" spans="1:11">
      <c r="A129" s="5" t="e">
        <f t="shared" si="7"/>
        <v>#NAME?</v>
      </c>
      <c r="B129" s="7" t="e">
        <f>SUMIFS([0]!LCapitalFP3,[0]!LMoisFP3,$A129)++SUMIFS([0]!LCapitalfp2,[0]!LMoisfp2,$A129)+SUMIFS([0]!LCapitalFP4,[0]!LMoisFP4,$A129)++SUMIFS([0]!LCapitalFP1,[0]!LMoisFP1,$A129)</f>
        <v>#NAME?</v>
      </c>
      <c r="C129" s="7" t="e">
        <f>+SUMIFS([0]!LIntérêtsfp2,[0]!LMoisfp2,$A129)+SUMIFS([0]!LIntérêtsFP3,[0]!LMoisFP3,$A129)+SUMIFS([0]!LIntérêtsFP4,[0]!LMoisFP4,$A129)+SUMIFS([0]!LIntérêtsFP1,[0]!LMoisFP1,$A129)</f>
        <v>#NAME?</v>
      </c>
      <c r="D129" s="7" t="e">
        <f>+SUMIFS([0]!LAssuranceFp2,[0]!LMoisfp2,$A129)+SUMIFS([0]!LAssuranceFP3,[0]!LMoisFP3,$A129)+SUMIFS([0]!LAssuranceFP4,[0]!LMoisFP4,$A129)+SUMIFS([0]!LAssuranceFP1,[0]!LMoisFP1,$A129)</f>
        <v>#NAME?</v>
      </c>
      <c r="E129" s="7" t="e">
        <f t="shared" si="6"/>
        <v>#NAME?</v>
      </c>
      <c r="F129" s="6" t="e">
        <f t="shared" si="4"/>
        <v>#NAME?</v>
      </c>
      <c r="G129" s="6" t="e">
        <f t="shared" si="5"/>
        <v>#NAME?</v>
      </c>
      <c r="H129" s="1" t="e">
        <f>IF(AND(MONTH(DATEVALUE([0]!Moisfp2&amp;"1"))=G129,[0]!Anneefp2=F129),[0]!Montantfp2,0)+IF(AND(MONTH(DATEVALUE([0]!MoisFP3&amp;"1"))=G129,[0]!AnnéeFP3=F129),[0]!MontantFP3,0)+IF(AND(MONTH(DATEVALUE([0]!MoisFP4&amp;"1"))=G129,[0]!AnnéeFP4=F129),[0]!MontantFP4,0)+IF(AND(MONTH(DATEVALUE([0]!MoisFP1&amp;"1"))=G129,[0]!AnneeFP1=F129),[0]!MontantFP1,0)</f>
        <v>#NAME?</v>
      </c>
      <c r="I129" s="6" t="s">
        <v>40</v>
      </c>
      <c r="J129" s="6" t="s">
        <v>99</v>
      </c>
      <c r="K129" s="6" t="s">
        <v>41</v>
      </c>
    </row>
    <row r="130" spans="1:11">
      <c r="A130" s="5" t="e">
        <f t="shared" si="7"/>
        <v>#NAME?</v>
      </c>
      <c r="B130" s="7" t="e">
        <f>SUMIFS([0]!LCapitalFP3,[0]!LMoisFP3,$A130)++SUMIFS([0]!LCapitalfp2,[0]!LMoisfp2,$A130)+SUMIFS([0]!LCapitalFP4,[0]!LMoisFP4,$A130)++SUMIFS([0]!LCapitalFP1,[0]!LMoisFP1,$A130)</f>
        <v>#NAME?</v>
      </c>
      <c r="C130" s="7" t="e">
        <f>+SUMIFS([0]!LIntérêtsfp2,[0]!LMoisfp2,$A130)+SUMIFS([0]!LIntérêtsFP3,[0]!LMoisFP3,$A130)+SUMIFS([0]!LIntérêtsFP4,[0]!LMoisFP4,$A130)+SUMIFS([0]!LIntérêtsFP1,[0]!LMoisFP1,$A130)</f>
        <v>#NAME?</v>
      </c>
      <c r="D130" s="7" t="e">
        <f>+SUMIFS([0]!LAssuranceFp2,[0]!LMoisfp2,$A130)+SUMIFS([0]!LAssuranceFP3,[0]!LMoisFP3,$A130)+SUMIFS([0]!LAssuranceFP4,[0]!LMoisFP4,$A130)+SUMIFS([0]!LAssuranceFP1,[0]!LMoisFP1,$A130)</f>
        <v>#NAME?</v>
      </c>
      <c r="E130" s="7" t="e">
        <f t="shared" si="6"/>
        <v>#NAME?</v>
      </c>
      <c r="F130" s="6" t="e">
        <f t="shared" ref="F130:F193" si="8">YEAR(A130:A328)</f>
        <v>#NAME?</v>
      </c>
      <c r="G130" s="6" t="e">
        <f t="shared" ref="G130:G193" si="9">MONTH(A130)</f>
        <v>#NAME?</v>
      </c>
      <c r="H130" s="1" t="e">
        <f>IF(AND(MONTH(DATEVALUE([0]!Moisfp2&amp;"1"))=G130,[0]!Anneefp2=F130),[0]!Montantfp2,0)+IF(AND(MONTH(DATEVALUE([0]!MoisFP3&amp;"1"))=G130,[0]!AnnéeFP3=F130),[0]!MontantFP3,0)+IF(AND(MONTH(DATEVALUE([0]!MoisFP4&amp;"1"))=G130,[0]!AnnéeFP4=F130),[0]!MontantFP4,0)+IF(AND(MONTH(DATEVALUE([0]!MoisFP1&amp;"1"))=G130,[0]!AnneeFP1=F130),[0]!MontantFP1,0)</f>
        <v>#NAME?</v>
      </c>
      <c r="I130" s="6" t="s">
        <v>40</v>
      </c>
      <c r="J130" s="6" t="s">
        <v>99</v>
      </c>
      <c r="K130" s="6" t="s">
        <v>41</v>
      </c>
    </row>
    <row r="131" spans="1:11">
      <c r="A131" s="5" t="e">
        <f t="shared" si="7"/>
        <v>#NAME?</v>
      </c>
      <c r="B131" s="7" t="e">
        <f>SUMIFS([0]!LCapitalFP3,[0]!LMoisFP3,$A131)++SUMIFS([0]!LCapitalfp2,[0]!LMoisfp2,$A131)+SUMIFS([0]!LCapitalFP4,[0]!LMoisFP4,$A131)++SUMIFS([0]!LCapitalFP1,[0]!LMoisFP1,$A131)</f>
        <v>#NAME?</v>
      </c>
      <c r="C131" s="7" t="e">
        <f>+SUMIFS([0]!LIntérêtsfp2,[0]!LMoisfp2,$A131)+SUMIFS([0]!LIntérêtsFP3,[0]!LMoisFP3,$A131)+SUMIFS([0]!LIntérêtsFP4,[0]!LMoisFP4,$A131)+SUMIFS([0]!LIntérêtsFP1,[0]!LMoisFP1,$A131)</f>
        <v>#NAME?</v>
      </c>
      <c r="D131" s="7" t="e">
        <f>+SUMIFS([0]!LAssuranceFp2,[0]!LMoisfp2,$A131)+SUMIFS([0]!LAssuranceFP3,[0]!LMoisFP3,$A131)+SUMIFS([0]!LAssuranceFP4,[0]!LMoisFP4,$A131)+SUMIFS([0]!LAssuranceFP1,[0]!LMoisFP1,$A131)</f>
        <v>#NAME?</v>
      </c>
      <c r="E131" s="7" t="e">
        <f t="shared" ref="E131:E194" si="10">C131+D131</f>
        <v>#NAME?</v>
      </c>
      <c r="F131" s="6" t="e">
        <f t="shared" si="8"/>
        <v>#NAME?</v>
      </c>
      <c r="G131" s="6" t="e">
        <f t="shared" si="9"/>
        <v>#NAME?</v>
      </c>
      <c r="H131" s="1" t="e">
        <f>IF(AND(MONTH(DATEVALUE([0]!Moisfp2&amp;"1"))=G131,[0]!Anneefp2=F131),[0]!Montantfp2,0)+IF(AND(MONTH(DATEVALUE([0]!MoisFP3&amp;"1"))=G131,[0]!AnnéeFP3=F131),[0]!MontantFP3,0)+IF(AND(MONTH(DATEVALUE([0]!MoisFP4&amp;"1"))=G131,[0]!AnnéeFP4=F131),[0]!MontantFP4,0)+IF(AND(MONTH(DATEVALUE([0]!MoisFP1&amp;"1"))=G131,[0]!AnneeFP1=F131),[0]!MontantFP1,0)</f>
        <v>#NAME?</v>
      </c>
      <c r="I131" s="6" t="s">
        <v>40</v>
      </c>
      <c r="J131" s="6" t="s">
        <v>99</v>
      </c>
      <c r="K131" s="6" t="s">
        <v>41</v>
      </c>
    </row>
    <row r="132" spans="1:11">
      <c r="A132" s="5" t="e">
        <f t="shared" si="7"/>
        <v>#NAME?</v>
      </c>
      <c r="B132" s="7" t="e">
        <f>SUMIFS([0]!LCapitalFP3,[0]!LMoisFP3,$A132)++SUMIFS([0]!LCapitalfp2,[0]!LMoisfp2,$A132)+SUMIFS([0]!LCapitalFP4,[0]!LMoisFP4,$A132)++SUMIFS([0]!LCapitalFP1,[0]!LMoisFP1,$A132)</f>
        <v>#NAME?</v>
      </c>
      <c r="C132" s="7" t="e">
        <f>+SUMIFS([0]!LIntérêtsfp2,[0]!LMoisfp2,$A132)+SUMIFS([0]!LIntérêtsFP3,[0]!LMoisFP3,$A132)+SUMIFS([0]!LIntérêtsFP4,[0]!LMoisFP4,$A132)+SUMIFS([0]!LIntérêtsFP1,[0]!LMoisFP1,$A132)</f>
        <v>#NAME?</v>
      </c>
      <c r="D132" s="7" t="e">
        <f>+SUMIFS([0]!LAssuranceFp2,[0]!LMoisfp2,$A132)+SUMIFS([0]!LAssuranceFP3,[0]!LMoisFP3,$A132)+SUMIFS([0]!LAssuranceFP4,[0]!LMoisFP4,$A132)+SUMIFS([0]!LAssuranceFP1,[0]!LMoisFP1,$A132)</f>
        <v>#NAME?</v>
      </c>
      <c r="E132" s="7" t="e">
        <f t="shared" si="10"/>
        <v>#NAME?</v>
      </c>
      <c r="F132" s="6" t="e">
        <f t="shared" si="8"/>
        <v>#NAME?</v>
      </c>
      <c r="G132" s="6" t="e">
        <f t="shared" si="9"/>
        <v>#NAME?</v>
      </c>
      <c r="H132" s="1" t="e">
        <f>IF(AND(MONTH(DATEVALUE([0]!Moisfp2&amp;"1"))=G132,[0]!Anneefp2=F132),[0]!Montantfp2,0)+IF(AND(MONTH(DATEVALUE([0]!MoisFP3&amp;"1"))=G132,[0]!AnnéeFP3=F132),[0]!MontantFP3,0)+IF(AND(MONTH(DATEVALUE([0]!MoisFP4&amp;"1"))=G132,[0]!AnnéeFP4=F132),[0]!MontantFP4,0)+IF(AND(MONTH(DATEVALUE([0]!MoisFP1&amp;"1"))=G132,[0]!AnneeFP1=F132),[0]!MontantFP1,0)</f>
        <v>#NAME?</v>
      </c>
      <c r="I132" s="6" t="s">
        <v>40</v>
      </c>
      <c r="J132" s="6" t="s">
        <v>99</v>
      </c>
      <c r="K132" s="6" t="s">
        <v>41</v>
      </c>
    </row>
    <row r="133" spans="1:11">
      <c r="A133" s="5" t="e">
        <f t="shared" ref="A133:A196" si="11">DATE(YEAR(A132),MONTH(A132)+1,1)</f>
        <v>#NAME?</v>
      </c>
      <c r="B133" s="7" t="e">
        <f>SUMIFS([0]!LCapitalFP3,[0]!LMoisFP3,$A133)++SUMIFS([0]!LCapitalfp2,[0]!LMoisfp2,$A133)+SUMIFS([0]!LCapitalFP4,[0]!LMoisFP4,$A133)++SUMIFS([0]!LCapitalFP1,[0]!LMoisFP1,$A133)</f>
        <v>#NAME?</v>
      </c>
      <c r="C133" s="7" t="e">
        <f>+SUMIFS([0]!LIntérêtsfp2,[0]!LMoisfp2,$A133)+SUMIFS([0]!LIntérêtsFP3,[0]!LMoisFP3,$A133)+SUMIFS([0]!LIntérêtsFP4,[0]!LMoisFP4,$A133)+SUMIFS([0]!LIntérêtsFP1,[0]!LMoisFP1,$A133)</f>
        <v>#NAME?</v>
      </c>
      <c r="D133" s="7" t="e">
        <f>+SUMIFS([0]!LAssuranceFp2,[0]!LMoisfp2,$A133)+SUMIFS([0]!LAssuranceFP3,[0]!LMoisFP3,$A133)+SUMIFS([0]!LAssuranceFP4,[0]!LMoisFP4,$A133)+SUMIFS([0]!LAssuranceFP1,[0]!LMoisFP1,$A133)</f>
        <v>#NAME?</v>
      </c>
      <c r="E133" s="7" t="e">
        <f t="shared" si="10"/>
        <v>#NAME?</v>
      </c>
      <c r="F133" s="6" t="e">
        <f t="shared" si="8"/>
        <v>#NAME?</v>
      </c>
      <c r="G133" s="6" t="e">
        <f t="shared" si="9"/>
        <v>#NAME?</v>
      </c>
      <c r="H133" s="1" t="e">
        <f>IF(AND(MONTH(DATEVALUE([0]!Moisfp2&amp;"1"))=G133,[0]!Anneefp2=F133),[0]!Montantfp2,0)+IF(AND(MONTH(DATEVALUE([0]!MoisFP3&amp;"1"))=G133,[0]!AnnéeFP3=F133),[0]!MontantFP3,0)+IF(AND(MONTH(DATEVALUE([0]!MoisFP4&amp;"1"))=G133,[0]!AnnéeFP4=F133),[0]!MontantFP4,0)+IF(AND(MONTH(DATEVALUE([0]!MoisFP1&amp;"1"))=G133,[0]!AnneeFP1=F133),[0]!MontantFP1,0)</f>
        <v>#NAME?</v>
      </c>
      <c r="I133" s="6" t="s">
        <v>40</v>
      </c>
      <c r="J133" s="6" t="s">
        <v>99</v>
      </c>
      <c r="K133" s="6" t="s">
        <v>41</v>
      </c>
    </row>
    <row r="134" spans="1:11">
      <c r="A134" s="5" t="e">
        <f t="shared" si="11"/>
        <v>#NAME?</v>
      </c>
      <c r="B134" s="7" t="e">
        <f>SUMIFS([0]!LCapitalFP3,[0]!LMoisFP3,$A134)++SUMIFS([0]!LCapitalfp2,[0]!LMoisfp2,$A134)+SUMIFS([0]!LCapitalFP4,[0]!LMoisFP4,$A134)++SUMIFS([0]!LCapitalFP1,[0]!LMoisFP1,$A134)</f>
        <v>#NAME?</v>
      </c>
      <c r="C134" s="7" t="e">
        <f>+SUMIFS([0]!LIntérêtsfp2,[0]!LMoisfp2,$A134)+SUMIFS([0]!LIntérêtsFP3,[0]!LMoisFP3,$A134)+SUMIFS([0]!LIntérêtsFP4,[0]!LMoisFP4,$A134)+SUMIFS([0]!LIntérêtsFP1,[0]!LMoisFP1,$A134)</f>
        <v>#NAME?</v>
      </c>
      <c r="D134" s="7" t="e">
        <f>+SUMIFS([0]!LAssuranceFp2,[0]!LMoisfp2,$A134)+SUMIFS([0]!LAssuranceFP3,[0]!LMoisFP3,$A134)+SUMIFS([0]!LAssuranceFP4,[0]!LMoisFP4,$A134)+SUMIFS([0]!LAssuranceFP1,[0]!LMoisFP1,$A134)</f>
        <v>#NAME?</v>
      </c>
      <c r="E134" s="7" t="e">
        <f t="shared" si="10"/>
        <v>#NAME?</v>
      </c>
      <c r="F134" s="6" t="e">
        <f t="shared" si="8"/>
        <v>#NAME?</v>
      </c>
      <c r="G134" s="6" t="e">
        <f t="shared" si="9"/>
        <v>#NAME?</v>
      </c>
      <c r="H134" s="1" t="e">
        <f>IF(AND(MONTH(DATEVALUE([0]!Moisfp2&amp;"1"))=G134,[0]!Anneefp2=F134),[0]!Montantfp2,0)+IF(AND(MONTH(DATEVALUE([0]!MoisFP3&amp;"1"))=G134,[0]!AnnéeFP3=F134),[0]!MontantFP3,0)+IF(AND(MONTH(DATEVALUE([0]!MoisFP4&amp;"1"))=G134,[0]!AnnéeFP4=F134),[0]!MontantFP4,0)+IF(AND(MONTH(DATEVALUE([0]!MoisFP1&amp;"1"))=G134,[0]!AnneeFP1=F134),[0]!MontantFP1,0)</f>
        <v>#NAME?</v>
      </c>
      <c r="I134" s="6" t="s">
        <v>40</v>
      </c>
      <c r="J134" s="6" t="s">
        <v>99</v>
      </c>
      <c r="K134" s="6" t="s">
        <v>41</v>
      </c>
    </row>
    <row r="135" spans="1:11">
      <c r="A135" s="5" t="e">
        <f t="shared" si="11"/>
        <v>#NAME?</v>
      </c>
      <c r="B135" s="7" t="e">
        <f>SUMIFS([0]!LCapitalFP3,[0]!LMoisFP3,$A135)++SUMIFS([0]!LCapitalfp2,[0]!LMoisfp2,$A135)+SUMIFS([0]!LCapitalFP4,[0]!LMoisFP4,$A135)++SUMIFS([0]!LCapitalFP1,[0]!LMoisFP1,$A135)</f>
        <v>#NAME?</v>
      </c>
      <c r="C135" s="7" t="e">
        <f>+SUMIFS([0]!LIntérêtsfp2,[0]!LMoisfp2,$A135)+SUMIFS([0]!LIntérêtsFP3,[0]!LMoisFP3,$A135)+SUMIFS([0]!LIntérêtsFP4,[0]!LMoisFP4,$A135)+SUMIFS([0]!LIntérêtsFP1,[0]!LMoisFP1,$A135)</f>
        <v>#NAME?</v>
      </c>
      <c r="D135" s="7" t="e">
        <f>+SUMIFS([0]!LAssuranceFp2,[0]!LMoisfp2,$A135)+SUMIFS([0]!LAssuranceFP3,[0]!LMoisFP3,$A135)+SUMIFS([0]!LAssuranceFP4,[0]!LMoisFP4,$A135)+SUMIFS([0]!LAssuranceFP1,[0]!LMoisFP1,$A135)</f>
        <v>#NAME?</v>
      </c>
      <c r="E135" s="7" t="e">
        <f t="shared" si="10"/>
        <v>#NAME?</v>
      </c>
      <c r="F135" s="6" t="e">
        <f t="shared" si="8"/>
        <v>#NAME?</v>
      </c>
      <c r="G135" s="6" t="e">
        <f t="shared" si="9"/>
        <v>#NAME?</v>
      </c>
      <c r="H135" s="1" t="e">
        <f>IF(AND(MONTH(DATEVALUE([0]!Moisfp2&amp;"1"))=G135,[0]!Anneefp2=F135),[0]!Montantfp2,0)+IF(AND(MONTH(DATEVALUE([0]!MoisFP3&amp;"1"))=G135,[0]!AnnéeFP3=F135),[0]!MontantFP3,0)+IF(AND(MONTH(DATEVALUE([0]!MoisFP4&amp;"1"))=G135,[0]!AnnéeFP4=F135),[0]!MontantFP4,0)+IF(AND(MONTH(DATEVALUE([0]!MoisFP1&amp;"1"))=G135,[0]!AnneeFP1=F135),[0]!MontantFP1,0)</f>
        <v>#NAME?</v>
      </c>
      <c r="I135" s="6" t="s">
        <v>40</v>
      </c>
      <c r="J135" s="6" t="s">
        <v>99</v>
      </c>
      <c r="K135" s="6" t="s">
        <v>41</v>
      </c>
    </row>
    <row r="136" spans="1:11">
      <c r="A136" s="5" t="e">
        <f t="shared" si="11"/>
        <v>#NAME?</v>
      </c>
      <c r="B136" s="7" t="e">
        <f>SUMIFS([0]!LCapitalFP3,[0]!LMoisFP3,$A136)++SUMIFS([0]!LCapitalfp2,[0]!LMoisfp2,$A136)+SUMIFS([0]!LCapitalFP4,[0]!LMoisFP4,$A136)++SUMIFS([0]!LCapitalFP1,[0]!LMoisFP1,$A136)</f>
        <v>#NAME?</v>
      </c>
      <c r="C136" s="7" t="e">
        <f>+SUMIFS([0]!LIntérêtsfp2,[0]!LMoisfp2,$A136)+SUMIFS([0]!LIntérêtsFP3,[0]!LMoisFP3,$A136)+SUMIFS([0]!LIntérêtsFP4,[0]!LMoisFP4,$A136)+SUMIFS([0]!LIntérêtsFP1,[0]!LMoisFP1,$A136)</f>
        <v>#NAME?</v>
      </c>
      <c r="D136" s="7" t="e">
        <f>+SUMIFS([0]!LAssuranceFp2,[0]!LMoisfp2,$A136)+SUMIFS([0]!LAssuranceFP3,[0]!LMoisFP3,$A136)+SUMIFS([0]!LAssuranceFP4,[0]!LMoisFP4,$A136)+SUMIFS([0]!LAssuranceFP1,[0]!LMoisFP1,$A136)</f>
        <v>#NAME?</v>
      </c>
      <c r="E136" s="7" t="e">
        <f t="shared" si="10"/>
        <v>#NAME?</v>
      </c>
      <c r="F136" s="6" t="e">
        <f t="shared" si="8"/>
        <v>#NAME?</v>
      </c>
      <c r="G136" s="6" t="e">
        <f t="shared" si="9"/>
        <v>#NAME?</v>
      </c>
      <c r="H136" s="1" t="e">
        <f>IF(AND(MONTH(DATEVALUE([0]!Moisfp2&amp;"1"))=G136,[0]!Anneefp2=F136),[0]!Montantfp2,0)+IF(AND(MONTH(DATEVALUE([0]!MoisFP3&amp;"1"))=G136,[0]!AnnéeFP3=F136),[0]!MontantFP3,0)+IF(AND(MONTH(DATEVALUE([0]!MoisFP4&amp;"1"))=G136,[0]!AnnéeFP4=F136),[0]!MontantFP4,0)+IF(AND(MONTH(DATEVALUE([0]!MoisFP1&amp;"1"))=G136,[0]!AnneeFP1=F136),[0]!MontantFP1,0)</f>
        <v>#NAME?</v>
      </c>
      <c r="I136" s="6" t="s">
        <v>40</v>
      </c>
      <c r="J136" s="6" t="s">
        <v>99</v>
      </c>
      <c r="K136" s="6" t="s">
        <v>41</v>
      </c>
    </row>
    <row r="137" spans="1:11">
      <c r="A137" s="5" t="e">
        <f t="shared" si="11"/>
        <v>#NAME?</v>
      </c>
      <c r="B137" s="7" t="e">
        <f>SUMIFS([0]!LCapitalFP3,[0]!LMoisFP3,$A137)++SUMIFS([0]!LCapitalfp2,[0]!LMoisfp2,$A137)+SUMIFS([0]!LCapitalFP4,[0]!LMoisFP4,$A137)++SUMIFS([0]!LCapitalFP1,[0]!LMoisFP1,$A137)</f>
        <v>#NAME?</v>
      </c>
      <c r="C137" s="7" t="e">
        <f>+SUMIFS([0]!LIntérêtsfp2,[0]!LMoisfp2,$A137)+SUMIFS([0]!LIntérêtsFP3,[0]!LMoisFP3,$A137)+SUMIFS([0]!LIntérêtsFP4,[0]!LMoisFP4,$A137)+SUMIFS([0]!LIntérêtsFP1,[0]!LMoisFP1,$A137)</f>
        <v>#NAME?</v>
      </c>
      <c r="D137" s="7" t="e">
        <f>+SUMIFS([0]!LAssuranceFp2,[0]!LMoisfp2,$A137)+SUMIFS([0]!LAssuranceFP3,[0]!LMoisFP3,$A137)+SUMIFS([0]!LAssuranceFP4,[0]!LMoisFP4,$A137)+SUMIFS([0]!LAssuranceFP1,[0]!LMoisFP1,$A137)</f>
        <v>#NAME?</v>
      </c>
      <c r="E137" s="7" t="e">
        <f t="shared" si="10"/>
        <v>#NAME?</v>
      </c>
      <c r="F137" s="6" t="e">
        <f t="shared" si="8"/>
        <v>#NAME?</v>
      </c>
      <c r="G137" s="6" t="e">
        <f t="shared" si="9"/>
        <v>#NAME?</v>
      </c>
      <c r="H137" s="1" t="e">
        <f>IF(AND(MONTH(DATEVALUE([0]!Moisfp2&amp;"1"))=G137,[0]!Anneefp2=F137),[0]!Montantfp2,0)+IF(AND(MONTH(DATEVALUE([0]!MoisFP3&amp;"1"))=G137,[0]!AnnéeFP3=F137),[0]!MontantFP3,0)+IF(AND(MONTH(DATEVALUE([0]!MoisFP4&amp;"1"))=G137,[0]!AnnéeFP4=F137),[0]!MontantFP4,0)+IF(AND(MONTH(DATEVALUE([0]!MoisFP1&amp;"1"))=G137,[0]!AnneeFP1=F137),[0]!MontantFP1,0)</f>
        <v>#NAME?</v>
      </c>
      <c r="I137" s="6" t="s">
        <v>40</v>
      </c>
      <c r="J137" s="6" t="s">
        <v>99</v>
      </c>
      <c r="K137" s="6" t="s">
        <v>41</v>
      </c>
    </row>
    <row r="138" spans="1:11">
      <c r="A138" s="5" t="e">
        <f t="shared" si="11"/>
        <v>#NAME?</v>
      </c>
      <c r="B138" s="7" t="e">
        <f>SUMIFS([0]!LCapitalFP3,[0]!LMoisFP3,$A138)++SUMIFS([0]!LCapitalfp2,[0]!LMoisfp2,$A138)+SUMIFS([0]!LCapitalFP4,[0]!LMoisFP4,$A138)++SUMIFS([0]!LCapitalFP1,[0]!LMoisFP1,$A138)</f>
        <v>#NAME?</v>
      </c>
      <c r="C138" s="7" t="e">
        <f>+SUMIFS([0]!LIntérêtsfp2,[0]!LMoisfp2,$A138)+SUMIFS([0]!LIntérêtsFP3,[0]!LMoisFP3,$A138)+SUMIFS([0]!LIntérêtsFP4,[0]!LMoisFP4,$A138)+SUMIFS([0]!LIntérêtsFP1,[0]!LMoisFP1,$A138)</f>
        <v>#NAME?</v>
      </c>
      <c r="D138" s="7" t="e">
        <f>+SUMIFS([0]!LAssuranceFp2,[0]!LMoisfp2,$A138)+SUMIFS([0]!LAssuranceFP3,[0]!LMoisFP3,$A138)+SUMIFS([0]!LAssuranceFP4,[0]!LMoisFP4,$A138)+SUMIFS([0]!LAssuranceFP1,[0]!LMoisFP1,$A138)</f>
        <v>#NAME?</v>
      </c>
      <c r="E138" s="7" t="e">
        <f t="shared" si="10"/>
        <v>#NAME?</v>
      </c>
      <c r="F138" s="6" t="e">
        <f t="shared" si="8"/>
        <v>#NAME?</v>
      </c>
      <c r="G138" s="6" t="e">
        <f t="shared" si="9"/>
        <v>#NAME?</v>
      </c>
      <c r="H138" s="1" t="e">
        <f>IF(AND(MONTH(DATEVALUE([0]!Moisfp2&amp;"1"))=G138,[0]!Anneefp2=F138),[0]!Montantfp2,0)+IF(AND(MONTH(DATEVALUE([0]!MoisFP3&amp;"1"))=G138,[0]!AnnéeFP3=F138),[0]!MontantFP3,0)+IF(AND(MONTH(DATEVALUE([0]!MoisFP4&amp;"1"))=G138,[0]!AnnéeFP4=F138),[0]!MontantFP4,0)+IF(AND(MONTH(DATEVALUE([0]!MoisFP1&amp;"1"))=G138,[0]!AnneeFP1=F138),[0]!MontantFP1,0)</f>
        <v>#NAME?</v>
      </c>
      <c r="I138" s="6" t="s">
        <v>40</v>
      </c>
      <c r="J138" s="6" t="s">
        <v>99</v>
      </c>
      <c r="K138" s="6" t="s">
        <v>41</v>
      </c>
    </row>
    <row r="139" spans="1:11">
      <c r="A139" s="5" t="e">
        <f t="shared" si="11"/>
        <v>#NAME?</v>
      </c>
      <c r="B139" s="7" t="e">
        <f>SUMIFS([0]!LCapitalFP3,[0]!LMoisFP3,$A139)++SUMIFS([0]!LCapitalfp2,[0]!LMoisfp2,$A139)+SUMIFS([0]!LCapitalFP4,[0]!LMoisFP4,$A139)++SUMIFS([0]!LCapitalFP1,[0]!LMoisFP1,$A139)</f>
        <v>#NAME?</v>
      </c>
      <c r="C139" s="7" t="e">
        <f>+SUMIFS([0]!LIntérêtsfp2,[0]!LMoisfp2,$A139)+SUMIFS([0]!LIntérêtsFP3,[0]!LMoisFP3,$A139)+SUMIFS([0]!LIntérêtsFP4,[0]!LMoisFP4,$A139)+SUMIFS([0]!LIntérêtsFP1,[0]!LMoisFP1,$A139)</f>
        <v>#NAME?</v>
      </c>
      <c r="D139" s="7" t="e">
        <f>+SUMIFS([0]!LAssuranceFp2,[0]!LMoisfp2,$A139)+SUMIFS([0]!LAssuranceFP3,[0]!LMoisFP3,$A139)+SUMIFS([0]!LAssuranceFP4,[0]!LMoisFP4,$A139)+SUMIFS([0]!LAssuranceFP1,[0]!LMoisFP1,$A139)</f>
        <v>#NAME?</v>
      </c>
      <c r="E139" s="7" t="e">
        <f t="shared" si="10"/>
        <v>#NAME?</v>
      </c>
      <c r="F139" s="6" t="e">
        <f t="shared" si="8"/>
        <v>#NAME?</v>
      </c>
      <c r="G139" s="6" t="e">
        <f t="shared" si="9"/>
        <v>#NAME?</v>
      </c>
      <c r="H139" s="1" t="e">
        <f>IF(AND(MONTH(DATEVALUE([0]!Moisfp2&amp;"1"))=G139,[0]!Anneefp2=F139),[0]!Montantfp2,0)+IF(AND(MONTH(DATEVALUE([0]!MoisFP3&amp;"1"))=G139,[0]!AnnéeFP3=F139),[0]!MontantFP3,0)+IF(AND(MONTH(DATEVALUE([0]!MoisFP4&amp;"1"))=G139,[0]!AnnéeFP4=F139),[0]!MontantFP4,0)+IF(AND(MONTH(DATEVALUE([0]!MoisFP1&amp;"1"))=G139,[0]!AnneeFP1=F139),[0]!MontantFP1,0)</f>
        <v>#NAME?</v>
      </c>
      <c r="I139" s="6" t="s">
        <v>40</v>
      </c>
      <c r="J139" s="6" t="s">
        <v>99</v>
      </c>
      <c r="K139" s="6" t="s">
        <v>41</v>
      </c>
    </row>
    <row r="140" spans="1:11">
      <c r="A140" s="5" t="e">
        <f t="shared" si="11"/>
        <v>#NAME?</v>
      </c>
      <c r="B140" s="7" t="e">
        <f>SUMIFS([0]!LCapitalFP3,[0]!LMoisFP3,$A140)++SUMIFS([0]!LCapitalfp2,[0]!LMoisfp2,$A140)+SUMIFS([0]!LCapitalFP4,[0]!LMoisFP4,$A140)++SUMIFS([0]!LCapitalFP1,[0]!LMoisFP1,$A140)</f>
        <v>#NAME?</v>
      </c>
      <c r="C140" s="7" t="e">
        <f>+SUMIFS([0]!LIntérêtsfp2,[0]!LMoisfp2,$A140)+SUMIFS([0]!LIntérêtsFP3,[0]!LMoisFP3,$A140)+SUMIFS([0]!LIntérêtsFP4,[0]!LMoisFP4,$A140)+SUMIFS([0]!LIntérêtsFP1,[0]!LMoisFP1,$A140)</f>
        <v>#NAME?</v>
      </c>
      <c r="D140" s="7" t="e">
        <f>+SUMIFS([0]!LAssuranceFp2,[0]!LMoisfp2,$A140)+SUMIFS([0]!LAssuranceFP3,[0]!LMoisFP3,$A140)+SUMIFS([0]!LAssuranceFP4,[0]!LMoisFP4,$A140)+SUMIFS([0]!LAssuranceFP1,[0]!LMoisFP1,$A140)</f>
        <v>#NAME?</v>
      </c>
      <c r="E140" s="7" t="e">
        <f t="shared" si="10"/>
        <v>#NAME?</v>
      </c>
      <c r="F140" s="6" t="e">
        <f t="shared" si="8"/>
        <v>#NAME?</v>
      </c>
      <c r="G140" s="6" t="e">
        <f t="shared" si="9"/>
        <v>#NAME?</v>
      </c>
      <c r="H140" s="1" t="e">
        <f>IF(AND(MONTH(DATEVALUE([0]!Moisfp2&amp;"1"))=G140,[0]!Anneefp2=F140),[0]!Montantfp2,0)+IF(AND(MONTH(DATEVALUE([0]!MoisFP3&amp;"1"))=G140,[0]!AnnéeFP3=F140),[0]!MontantFP3,0)+IF(AND(MONTH(DATEVALUE([0]!MoisFP4&amp;"1"))=G140,[0]!AnnéeFP4=F140),[0]!MontantFP4,0)+IF(AND(MONTH(DATEVALUE([0]!MoisFP1&amp;"1"))=G140,[0]!AnneeFP1=F140),[0]!MontantFP1,0)</f>
        <v>#NAME?</v>
      </c>
      <c r="I140" s="6" t="s">
        <v>40</v>
      </c>
      <c r="J140" s="6" t="s">
        <v>99</v>
      </c>
      <c r="K140" s="6" t="s">
        <v>41</v>
      </c>
    </row>
    <row r="141" spans="1:11">
      <c r="A141" s="5" t="e">
        <f t="shared" si="11"/>
        <v>#NAME?</v>
      </c>
      <c r="B141" s="7" t="e">
        <f>SUMIFS([0]!LCapitalFP3,[0]!LMoisFP3,$A141)++SUMIFS([0]!LCapitalfp2,[0]!LMoisfp2,$A141)+SUMIFS([0]!LCapitalFP4,[0]!LMoisFP4,$A141)++SUMIFS([0]!LCapitalFP1,[0]!LMoisFP1,$A141)</f>
        <v>#NAME?</v>
      </c>
      <c r="C141" s="7" t="e">
        <f>+SUMIFS([0]!LIntérêtsfp2,[0]!LMoisfp2,$A141)+SUMIFS([0]!LIntérêtsFP3,[0]!LMoisFP3,$A141)+SUMIFS([0]!LIntérêtsFP4,[0]!LMoisFP4,$A141)+SUMIFS([0]!LIntérêtsFP1,[0]!LMoisFP1,$A141)</f>
        <v>#NAME?</v>
      </c>
      <c r="D141" s="7" t="e">
        <f>+SUMIFS([0]!LAssuranceFp2,[0]!LMoisfp2,$A141)+SUMIFS([0]!LAssuranceFP3,[0]!LMoisFP3,$A141)+SUMIFS([0]!LAssuranceFP4,[0]!LMoisFP4,$A141)+SUMIFS([0]!LAssuranceFP1,[0]!LMoisFP1,$A141)</f>
        <v>#NAME?</v>
      </c>
      <c r="E141" s="7" t="e">
        <f t="shared" si="10"/>
        <v>#NAME?</v>
      </c>
      <c r="F141" s="6" t="e">
        <f t="shared" si="8"/>
        <v>#NAME?</v>
      </c>
      <c r="G141" s="6" t="e">
        <f t="shared" si="9"/>
        <v>#NAME?</v>
      </c>
      <c r="H141" s="1" t="e">
        <f>IF(AND(MONTH(DATEVALUE([0]!Moisfp2&amp;"1"))=G141,[0]!Anneefp2=F141),[0]!Montantfp2,0)+IF(AND(MONTH(DATEVALUE([0]!MoisFP3&amp;"1"))=G141,[0]!AnnéeFP3=F141),[0]!MontantFP3,0)+IF(AND(MONTH(DATEVALUE([0]!MoisFP4&amp;"1"))=G141,[0]!AnnéeFP4=F141),[0]!MontantFP4,0)+IF(AND(MONTH(DATEVALUE([0]!MoisFP1&amp;"1"))=G141,[0]!AnneeFP1=F141),[0]!MontantFP1,0)</f>
        <v>#NAME?</v>
      </c>
      <c r="I141" s="6" t="s">
        <v>40</v>
      </c>
      <c r="J141" s="6" t="s">
        <v>99</v>
      </c>
      <c r="K141" s="6" t="s">
        <v>41</v>
      </c>
    </row>
    <row r="142" spans="1:11">
      <c r="A142" s="5" t="e">
        <f t="shared" si="11"/>
        <v>#NAME?</v>
      </c>
      <c r="B142" s="7" t="e">
        <f>SUMIFS([0]!LCapitalFP3,[0]!LMoisFP3,$A142)++SUMIFS([0]!LCapitalfp2,[0]!LMoisfp2,$A142)+SUMIFS([0]!LCapitalFP4,[0]!LMoisFP4,$A142)++SUMIFS([0]!LCapitalFP1,[0]!LMoisFP1,$A142)</f>
        <v>#NAME?</v>
      </c>
      <c r="C142" s="7" t="e">
        <f>+SUMIFS([0]!LIntérêtsfp2,[0]!LMoisfp2,$A142)+SUMIFS([0]!LIntérêtsFP3,[0]!LMoisFP3,$A142)+SUMIFS([0]!LIntérêtsFP4,[0]!LMoisFP4,$A142)+SUMIFS([0]!LIntérêtsFP1,[0]!LMoisFP1,$A142)</f>
        <v>#NAME?</v>
      </c>
      <c r="D142" s="7" t="e">
        <f>+SUMIFS([0]!LAssuranceFp2,[0]!LMoisfp2,$A142)+SUMIFS([0]!LAssuranceFP3,[0]!LMoisFP3,$A142)+SUMIFS([0]!LAssuranceFP4,[0]!LMoisFP4,$A142)+SUMIFS([0]!LAssuranceFP1,[0]!LMoisFP1,$A142)</f>
        <v>#NAME?</v>
      </c>
      <c r="E142" s="7" t="e">
        <f t="shared" si="10"/>
        <v>#NAME?</v>
      </c>
      <c r="F142" s="6" t="e">
        <f t="shared" si="8"/>
        <v>#NAME?</v>
      </c>
      <c r="G142" s="6" t="e">
        <f t="shared" si="9"/>
        <v>#NAME?</v>
      </c>
      <c r="H142" s="1" t="e">
        <f>IF(AND(MONTH(DATEVALUE([0]!Moisfp2&amp;"1"))=G142,[0]!Anneefp2=F142),[0]!Montantfp2,0)+IF(AND(MONTH(DATEVALUE([0]!MoisFP3&amp;"1"))=G142,[0]!AnnéeFP3=F142),[0]!MontantFP3,0)+IF(AND(MONTH(DATEVALUE([0]!MoisFP4&amp;"1"))=G142,[0]!AnnéeFP4=F142),[0]!MontantFP4,0)+IF(AND(MONTH(DATEVALUE([0]!MoisFP1&amp;"1"))=G142,[0]!AnneeFP1=F142),[0]!MontantFP1,0)</f>
        <v>#NAME?</v>
      </c>
      <c r="I142" s="6" t="s">
        <v>40</v>
      </c>
      <c r="J142" s="6" t="s">
        <v>99</v>
      </c>
      <c r="K142" s="6" t="s">
        <v>41</v>
      </c>
    </row>
    <row r="143" spans="1:11">
      <c r="A143" s="5" t="e">
        <f t="shared" si="11"/>
        <v>#NAME?</v>
      </c>
      <c r="B143" s="7" t="e">
        <f>SUMIFS([0]!LCapitalFP3,[0]!LMoisFP3,$A143)++SUMIFS([0]!LCapitalfp2,[0]!LMoisfp2,$A143)+SUMIFS([0]!LCapitalFP4,[0]!LMoisFP4,$A143)++SUMIFS([0]!LCapitalFP1,[0]!LMoisFP1,$A143)</f>
        <v>#NAME?</v>
      </c>
      <c r="C143" s="7" t="e">
        <f>+SUMIFS([0]!LIntérêtsfp2,[0]!LMoisfp2,$A143)+SUMIFS([0]!LIntérêtsFP3,[0]!LMoisFP3,$A143)+SUMIFS([0]!LIntérêtsFP4,[0]!LMoisFP4,$A143)+SUMIFS([0]!LIntérêtsFP1,[0]!LMoisFP1,$A143)</f>
        <v>#NAME?</v>
      </c>
      <c r="D143" s="7" t="e">
        <f>+SUMIFS([0]!LAssuranceFp2,[0]!LMoisfp2,$A143)+SUMIFS([0]!LAssuranceFP3,[0]!LMoisFP3,$A143)+SUMIFS([0]!LAssuranceFP4,[0]!LMoisFP4,$A143)+SUMIFS([0]!LAssuranceFP1,[0]!LMoisFP1,$A143)</f>
        <v>#NAME?</v>
      </c>
      <c r="E143" s="7" t="e">
        <f t="shared" si="10"/>
        <v>#NAME?</v>
      </c>
      <c r="F143" s="6" t="e">
        <f t="shared" si="8"/>
        <v>#NAME?</v>
      </c>
      <c r="G143" s="6" t="e">
        <f t="shared" si="9"/>
        <v>#NAME?</v>
      </c>
      <c r="H143" s="1" t="e">
        <f>IF(AND(MONTH(DATEVALUE([0]!Moisfp2&amp;"1"))=G143,[0]!Anneefp2=F143),[0]!Montantfp2,0)+IF(AND(MONTH(DATEVALUE([0]!MoisFP3&amp;"1"))=G143,[0]!AnnéeFP3=F143),[0]!MontantFP3,0)+IF(AND(MONTH(DATEVALUE([0]!MoisFP4&amp;"1"))=G143,[0]!AnnéeFP4=F143),[0]!MontantFP4,0)+IF(AND(MONTH(DATEVALUE([0]!MoisFP1&amp;"1"))=G143,[0]!AnneeFP1=F143),[0]!MontantFP1,0)</f>
        <v>#NAME?</v>
      </c>
      <c r="I143" s="6" t="s">
        <v>40</v>
      </c>
      <c r="J143" s="6" t="s">
        <v>99</v>
      </c>
      <c r="K143" s="6" t="s">
        <v>41</v>
      </c>
    </row>
    <row r="144" spans="1:11">
      <c r="A144" s="5" t="e">
        <f t="shared" si="11"/>
        <v>#NAME?</v>
      </c>
      <c r="B144" s="7" t="e">
        <f>SUMIFS([0]!LCapitalFP3,[0]!LMoisFP3,$A144)++SUMIFS([0]!LCapitalfp2,[0]!LMoisfp2,$A144)+SUMIFS([0]!LCapitalFP4,[0]!LMoisFP4,$A144)++SUMIFS([0]!LCapitalFP1,[0]!LMoisFP1,$A144)</f>
        <v>#NAME?</v>
      </c>
      <c r="C144" s="7" t="e">
        <f>+SUMIFS([0]!LIntérêtsfp2,[0]!LMoisfp2,$A144)+SUMIFS([0]!LIntérêtsFP3,[0]!LMoisFP3,$A144)+SUMIFS([0]!LIntérêtsFP4,[0]!LMoisFP4,$A144)+SUMIFS([0]!LIntérêtsFP1,[0]!LMoisFP1,$A144)</f>
        <v>#NAME?</v>
      </c>
      <c r="D144" s="7" t="e">
        <f>+SUMIFS([0]!LAssuranceFp2,[0]!LMoisfp2,$A144)+SUMIFS([0]!LAssuranceFP3,[0]!LMoisFP3,$A144)+SUMIFS([0]!LAssuranceFP4,[0]!LMoisFP4,$A144)+SUMIFS([0]!LAssuranceFP1,[0]!LMoisFP1,$A144)</f>
        <v>#NAME?</v>
      </c>
      <c r="E144" s="7" t="e">
        <f t="shared" si="10"/>
        <v>#NAME?</v>
      </c>
      <c r="F144" s="6" t="e">
        <f t="shared" si="8"/>
        <v>#NAME?</v>
      </c>
      <c r="G144" s="6" t="e">
        <f t="shared" si="9"/>
        <v>#NAME?</v>
      </c>
      <c r="H144" s="1" t="e">
        <f>IF(AND(MONTH(DATEVALUE([0]!Moisfp2&amp;"1"))=G144,[0]!Anneefp2=F144),[0]!Montantfp2,0)+IF(AND(MONTH(DATEVALUE([0]!MoisFP3&amp;"1"))=G144,[0]!AnnéeFP3=F144),[0]!MontantFP3,0)+IF(AND(MONTH(DATEVALUE([0]!MoisFP4&amp;"1"))=G144,[0]!AnnéeFP4=F144),[0]!MontantFP4,0)+IF(AND(MONTH(DATEVALUE([0]!MoisFP1&amp;"1"))=G144,[0]!AnneeFP1=F144),[0]!MontantFP1,0)</f>
        <v>#NAME?</v>
      </c>
      <c r="I144" s="6" t="s">
        <v>40</v>
      </c>
      <c r="J144" s="6" t="s">
        <v>99</v>
      </c>
      <c r="K144" s="6" t="s">
        <v>41</v>
      </c>
    </row>
    <row r="145" spans="1:11">
      <c r="A145" s="5" t="e">
        <f t="shared" si="11"/>
        <v>#NAME?</v>
      </c>
      <c r="B145" s="7" t="e">
        <f>SUMIFS([0]!LCapitalFP3,[0]!LMoisFP3,$A145)++SUMIFS([0]!LCapitalfp2,[0]!LMoisfp2,$A145)+SUMIFS([0]!LCapitalFP4,[0]!LMoisFP4,$A145)++SUMIFS([0]!LCapitalFP1,[0]!LMoisFP1,$A145)</f>
        <v>#NAME?</v>
      </c>
      <c r="C145" s="7" t="e">
        <f>+SUMIFS([0]!LIntérêtsfp2,[0]!LMoisfp2,$A145)+SUMIFS([0]!LIntérêtsFP3,[0]!LMoisFP3,$A145)+SUMIFS([0]!LIntérêtsFP4,[0]!LMoisFP4,$A145)+SUMIFS([0]!LIntérêtsFP1,[0]!LMoisFP1,$A145)</f>
        <v>#NAME?</v>
      </c>
      <c r="D145" s="7" t="e">
        <f>+SUMIFS([0]!LAssuranceFp2,[0]!LMoisfp2,$A145)+SUMIFS([0]!LAssuranceFP3,[0]!LMoisFP3,$A145)+SUMIFS([0]!LAssuranceFP4,[0]!LMoisFP4,$A145)+SUMIFS([0]!LAssuranceFP1,[0]!LMoisFP1,$A145)</f>
        <v>#NAME?</v>
      </c>
      <c r="E145" s="7" t="e">
        <f t="shared" si="10"/>
        <v>#NAME?</v>
      </c>
      <c r="F145" s="6" t="e">
        <f t="shared" si="8"/>
        <v>#NAME?</v>
      </c>
      <c r="G145" s="6" t="e">
        <f t="shared" si="9"/>
        <v>#NAME?</v>
      </c>
      <c r="H145" s="1" t="e">
        <f>IF(AND(MONTH(DATEVALUE([0]!Moisfp2&amp;"1"))=G145,[0]!Anneefp2=F145),[0]!Montantfp2,0)+IF(AND(MONTH(DATEVALUE([0]!MoisFP3&amp;"1"))=G145,[0]!AnnéeFP3=F145),[0]!MontantFP3,0)+IF(AND(MONTH(DATEVALUE([0]!MoisFP4&amp;"1"))=G145,[0]!AnnéeFP4=F145),[0]!MontantFP4,0)+IF(AND(MONTH(DATEVALUE([0]!MoisFP1&amp;"1"))=G145,[0]!AnneeFP1=F145),[0]!MontantFP1,0)</f>
        <v>#NAME?</v>
      </c>
      <c r="I145" s="6" t="s">
        <v>40</v>
      </c>
      <c r="J145" s="6" t="s">
        <v>99</v>
      </c>
      <c r="K145" s="6" t="s">
        <v>41</v>
      </c>
    </row>
    <row r="146" spans="1:11">
      <c r="A146" s="5" t="e">
        <f t="shared" si="11"/>
        <v>#NAME?</v>
      </c>
      <c r="B146" s="7" t="e">
        <f>SUMIFS([0]!LCapitalFP3,[0]!LMoisFP3,$A146)++SUMIFS([0]!LCapitalfp2,[0]!LMoisfp2,$A146)+SUMIFS([0]!LCapitalFP4,[0]!LMoisFP4,$A146)++SUMIFS([0]!LCapitalFP1,[0]!LMoisFP1,$A146)</f>
        <v>#NAME?</v>
      </c>
      <c r="C146" s="7" t="e">
        <f>+SUMIFS([0]!LIntérêtsfp2,[0]!LMoisfp2,$A146)+SUMIFS([0]!LIntérêtsFP3,[0]!LMoisFP3,$A146)+SUMIFS([0]!LIntérêtsFP4,[0]!LMoisFP4,$A146)+SUMIFS([0]!LIntérêtsFP1,[0]!LMoisFP1,$A146)</f>
        <v>#NAME?</v>
      </c>
      <c r="D146" s="7" t="e">
        <f>+SUMIFS([0]!LAssuranceFp2,[0]!LMoisfp2,$A146)+SUMIFS([0]!LAssuranceFP3,[0]!LMoisFP3,$A146)+SUMIFS([0]!LAssuranceFP4,[0]!LMoisFP4,$A146)+SUMIFS([0]!LAssuranceFP1,[0]!LMoisFP1,$A146)</f>
        <v>#NAME?</v>
      </c>
      <c r="E146" s="7" t="e">
        <f t="shared" si="10"/>
        <v>#NAME?</v>
      </c>
      <c r="F146" s="6" t="e">
        <f t="shared" si="8"/>
        <v>#NAME?</v>
      </c>
      <c r="G146" s="6" t="e">
        <f t="shared" si="9"/>
        <v>#NAME?</v>
      </c>
      <c r="H146" s="1" t="e">
        <f>IF(AND(MONTH(DATEVALUE([0]!Moisfp2&amp;"1"))=G146,[0]!Anneefp2=F146),[0]!Montantfp2,0)+IF(AND(MONTH(DATEVALUE([0]!MoisFP3&amp;"1"))=G146,[0]!AnnéeFP3=F146),[0]!MontantFP3,0)+IF(AND(MONTH(DATEVALUE([0]!MoisFP4&amp;"1"))=G146,[0]!AnnéeFP4=F146),[0]!MontantFP4,0)+IF(AND(MONTH(DATEVALUE([0]!MoisFP1&amp;"1"))=G146,[0]!AnneeFP1=F146),[0]!MontantFP1,0)</f>
        <v>#NAME?</v>
      </c>
      <c r="I146" s="6" t="s">
        <v>40</v>
      </c>
      <c r="J146" s="6" t="s">
        <v>99</v>
      </c>
      <c r="K146" s="6" t="s">
        <v>41</v>
      </c>
    </row>
    <row r="147" spans="1:11">
      <c r="A147" s="5" t="e">
        <f t="shared" si="11"/>
        <v>#NAME?</v>
      </c>
      <c r="B147" s="7" t="e">
        <f>SUMIFS([0]!LCapitalFP3,[0]!LMoisFP3,$A147)++SUMIFS([0]!LCapitalfp2,[0]!LMoisfp2,$A147)+SUMIFS([0]!LCapitalFP4,[0]!LMoisFP4,$A147)++SUMIFS([0]!LCapitalFP1,[0]!LMoisFP1,$A147)</f>
        <v>#NAME?</v>
      </c>
      <c r="C147" s="7" t="e">
        <f>+SUMIFS([0]!LIntérêtsfp2,[0]!LMoisfp2,$A147)+SUMIFS([0]!LIntérêtsFP3,[0]!LMoisFP3,$A147)+SUMIFS([0]!LIntérêtsFP4,[0]!LMoisFP4,$A147)+SUMIFS([0]!LIntérêtsFP1,[0]!LMoisFP1,$A147)</f>
        <v>#NAME?</v>
      </c>
      <c r="D147" s="7" t="e">
        <f>+SUMIFS([0]!LAssuranceFp2,[0]!LMoisfp2,$A147)+SUMIFS([0]!LAssuranceFP3,[0]!LMoisFP3,$A147)+SUMIFS([0]!LAssuranceFP4,[0]!LMoisFP4,$A147)+SUMIFS([0]!LAssuranceFP1,[0]!LMoisFP1,$A147)</f>
        <v>#NAME?</v>
      </c>
      <c r="E147" s="7" t="e">
        <f t="shared" si="10"/>
        <v>#NAME?</v>
      </c>
      <c r="F147" s="6" t="e">
        <f t="shared" si="8"/>
        <v>#NAME?</v>
      </c>
      <c r="G147" s="6" t="e">
        <f t="shared" si="9"/>
        <v>#NAME?</v>
      </c>
      <c r="H147" s="1" t="e">
        <f>IF(AND(MONTH(DATEVALUE([0]!Moisfp2&amp;"1"))=G147,[0]!Anneefp2=F147),[0]!Montantfp2,0)+IF(AND(MONTH(DATEVALUE([0]!MoisFP3&amp;"1"))=G147,[0]!AnnéeFP3=F147),[0]!MontantFP3,0)+IF(AND(MONTH(DATEVALUE([0]!MoisFP4&amp;"1"))=G147,[0]!AnnéeFP4=F147),[0]!MontantFP4,0)+IF(AND(MONTH(DATEVALUE([0]!MoisFP1&amp;"1"))=G147,[0]!AnneeFP1=F147),[0]!MontantFP1,0)</f>
        <v>#NAME?</v>
      </c>
      <c r="I147" s="6" t="s">
        <v>40</v>
      </c>
      <c r="J147" s="6" t="s">
        <v>99</v>
      </c>
      <c r="K147" s="6" t="s">
        <v>41</v>
      </c>
    </row>
    <row r="148" spans="1:11">
      <c r="A148" s="5" t="e">
        <f t="shared" si="11"/>
        <v>#NAME?</v>
      </c>
      <c r="B148" s="7" t="e">
        <f>SUMIFS([0]!LCapitalFP3,[0]!LMoisFP3,$A148)++SUMIFS([0]!LCapitalfp2,[0]!LMoisfp2,$A148)+SUMIFS([0]!LCapitalFP4,[0]!LMoisFP4,$A148)++SUMIFS([0]!LCapitalFP1,[0]!LMoisFP1,$A148)</f>
        <v>#NAME?</v>
      </c>
      <c r="C148" s="7" t="e">
        <f>+SUMIFS([0]!LIntérêtsfp2,[0]!LMoisfp2,$A148)+SUMIFS([0]!LIntérêtsFP3,[0]!LMoisFP3,$A148)+SUMIFS([0]!LIntérêtsFP4,[0]!LMoisFP4,$A148)+SUMIFS([0]!LIntérêtsFP1,[0]!LMoisFP1,$A148)</f>
        <v>#NAME?</v>
      </c>
      <c r="D148" s="7" t="e">
        <f>+SUMIFS([0]!LAssuranceFp2,[0]!LMoisfp2,$A148)+SUMIFS([0]!LAssuranceFP3,[0]!LMoisFP3,$A148)+SUMIFS([0]!LAssuranceFP4,[0]!LMoisFP4,$A148)+SUMIFS([0]!LAssuranceFP1,[0]!LMoisFP1,$A148)</f>
        <v>#NAME?</v>
      </c>
      <c r="E148" s="7" t="e">
        <f t="shared" si="10"/>
        <v>#NAME?</v>
      </c>
      <c r="F148" s="6" t="e">
        <f t="shared" si="8"/>
        <v>#NAME?</v>
      </c>
      <c r="G148" s="6" t="e">
        <f t="shared" si="9"/>
        <v>#NAME?</v>
      </c>
      <c r="H148" s="1" t="e">
        <f>IF(AND(MONTH(DATEVALUE([0]!Moisfp2&amp;"1"))=G148,[0]!Anneefp2=F148),[0]!Montantfp2,0)+IF(AND(MONTH(DATEVALUE([0]!MoisFP3&amp;"1"))=G148,[0]!AnnéeFP3=F148),[0]!MontantFP3,0)+IF(AND(MONTH(DATEVALUE([0]!MoisFP4&amp;"1"))=G148,[0]!AnnéeFP4=F148),[0]!MontantFP4,0)+IF(AND(MONTH(DATEVALUE([0]!MoisFP1&amp;"1"))=G148,[0]!AnneeFP1=F148),[0]!MontantFP1,0)</f>
        <v>#NAME?</v>
      </c>
      <c r="I148" s="6" t="s">
        <v>40</v>
      </c>
      <c r="J148" s="6" t="s">
        <v>99</v>
      </c>
      <c r="K148" s="6" t="s">
        <v>41</v>
      </c>
    </row>
    <row r="149" spans="1:11">
      <c r="A149" s="5" t="e">
        <f t="shared" si="11"/>
        <v>#NAME?</v>
      </c>
      <c r="B149" s="7" t="e">
        <f>SUMIFS([0]!LCapitalFP3,[0]!LMoisFP3,$A149)++SUMIFS([0]!LCapitalfp2,[0]!LMoisfp2,$A149)+SUMIFS([0]!LCapitalFP4,[0]!LMoisFP4,$A149)++SUMIFS([0]!LCapitalFP1,[0]!LMoisFP1,$A149)</f>
        <v>#NAME?</v>
      </c>
      <c r="C149" s="7" t="e">
        <f>+SUMIFS([0]!LIntérêtsfp2,[0]!LMoisfp2,$A149)+SUMIFS([0]!LIntérêtsFP3,[0]!LMoisFP3,$A149)+SUMIFS([0]!LIntérêtsFP4,[0]!LMoisFP4,$A149)+SUMIFS([0]!LIntérêtsFP1,[0]!LMoisFP1,$A149)</f>
        <v>#NAME?</v>
      </c>
      <c r="D149" s="7" t="e">
        <f>+SUMIFS([0]!LAssuranceFp2,[0]!LMoisfp2,$A149)+SUMIFS([0]!LAssuranceFP3,[0]!LMoisFP3,$A149)+SUMIFS([0]!LAssuranceFP4,[0]!LMoisFP4,$A149)+SUMIFS([0]!LAssuranceFP1,[0]!LMoisFP1,$A149)</f>
        <v>#NAME?</v>
      </c>
      <c r="E149" s="7" t="e">
        <f t="shared" si="10"/>
        <v>#NAME?</v>
      </c>
      <c r="F149" s="6" t="e">
        <f t="shared" si="8"/>
        <v>#NAME?</v>
      </c>
      <c r="G149" s="6" t="e">
        <f t="shared" si="9"/>
        <v>#NAME?</v>
      </c>
      <c r="H149" s="1" t="e">
        <f>IF(AND(MONTH(DATEVALUE([0]!Moisfp2&amp;"1"))=G149,[0]!Anneefp2=F149),[0]!Montantfp2,0)+IF(AND(MONTH(DATEVALUE([0]!MoisFP3&amp;"1"))=G149,[0]!AnnéeFP3=F149),[0]!MontantFP3,0)+IF(AND(MONTH(DATEVALUE([0]!MoisFP4&amp;"1"))=G149,[0]!AnnéeFP4=F149),[0]!MontantFP4,0)+IF(AND(MONTH(DATEVALUE([0]!MoisFP1&amp;"1"))=G149,[0]!AnneeFP1=F149),[0]!MontantFP1,0)</f>
        <v>#NAME?</v>
      </c>
      <c r="I149" s="6" t="s">
        <v>40</v>
      </c>
      <c r="J149" s="6" t="s">
        <v>99</v>
      </c>
      <c r="K149" s="6" t="s">
        <v>41</v>
      </c>
    </row>
    <row r="150" spans="1:11">
      <c r="A150" s="5" t="e">
        <f t="shared" si="11"/>
        <v>#NAME?</v>
      </c>
      <c r="B150" s="7" t="e">
        <f>SUMIFS([0]!LCapitalFP3,[0]!LMoisFP3,$A150)++SUMIFS([0]!LCapitalfp2,[0]!LMoisfp2,$A150)+SUMIFS([0]!LCapitalFP4,[0]!LMoisFP4,$A150)++SUMIFS([0]!LCapitalFP1,[0]!LMoisFP1,$A150)</f>
        <v>#NAME?</v>
      </c>
      <c r="C150" s="7" t="e">
        <f>+SUMIFS([0]!LIntérêtsfp2,[0]!LMoisfp2,$A150)+SUMIFS([0]!LIntérêtsFP3,[0]!LMoisFP3,$A150)+SUMIFS([0]!LIntérêtsFP4,[0]!LMoisFP4,$A150)+SUMIFS([0]!LIntérêtsFP1,[0]!LMoisFP1,$A150)</f>
        <v>#NAME?</v>
      </c>
      <c r="D150" s="7" t="e">
        <f>+SUMIFS([0]!LAssuranceFp2,[0]!LMoisfp2,$A150)+SUMIFS([0]!LAssuranceFP3,[0]!LMoisFP3,$A150)+SUMIFS([0]!LAssuranceFP4,[0]!LMoisFP4,$A150)+SUMIFS([0]!LAssuranceFP1,[0]!LMoisFP1,$A150)</f>
        <v>#NAME?</v>
      </c>
      <c r="E150" s="7" t="e">
        <f t="shared" si="10"/>
        <v>#NAME?</v>
      </c>
      <c r="F150" s="6" t="e">
        <f t="shared" si="8"/>
        <v>#NAME?</v>
      </c>
      <c r="G150" s="6" t="e">
        <f t="shared" si="9"/>
        <v>#NAME?</v>
      </c>
      <c r="H150" s="1" t="e">
        <f>IF(AND(MONTH(DATEVALUE([0]!Moisfp2&amp;"1"))=G150,[0]!Anneefp2=F150),[0]!Montantfp2,0)+IF(AND(MONTH(DATEVALUE([0]!MoisFP3&amp;"1"))=G150,[0]!AnnéeFP3=F150),[0]!MontantFP3,0)+IF(AND(MONTH(DATEVALUE([0]!MoisFP4&amp;"1"))=G150,[0]!AnnéeFP4=F150),[0]!MontantFP4,0)+IF(AND(MONTH(DATEVALUE([0]!MoisFP1&amp;"1"))=G150,[0]!AnneeFP1=F150),[0]!MontantFP1,0)</f>
        <v>#NAME?</v>
      </c>
      <c r="I150" s="6" t="s">
        <v>40</v>
      </c>
      <c r="J150" s="6" t="s">
        <v>99</v>
      </c>
      <c r="K150" s="6" t="s">
        <v>41</v>
      </c>
    </row>
    <row r="151" spans="1:11">
      <c r="A151" s="5" t="e">
        <f t="shared" si="11"/>
        <v>#NAME?</v>
      </c>
      <c r="B151" s="7" t="e">
        <f>SUMIFS([0]!LCapitalFP3,[0]!LMoisFP3,$A151)++SUMIFS([0]!LCapitalfp2,[0]!LMoisfp2,$A151)+SUMIFS([0]!LCapitalFP4,[0]!LMoisFP4,$A151)++SUMIFS([0]!LCapitalFP1,[0]!LMoisFP1,$A151)</f>
        <v>#NAME?</v>
      </c>
      <c r="C151" s="7" t="e">
        <f>+SUMIFS([0]!LIntérêtsfp2,[0]!LMoisfp2,$A151)+SUMIFS([0]!LIntérêtsFP3,[0]!LMoisFP3,$A151)+SUMIFS([0]!LIntérêtsFP4,[0]!LMoisFP4,$A151)+SUMIFS([0]!LIntérêtsFP1,[0]!LMoisFP1,$A151)</f>
        <v>#NAME?</v>
      </c>
      <c r="D151" s="7" t="e">
        <f>+SUMIFS([0]!LAssuranceFp2,[0]!LMoisfp2,$A151)+SUMIFS([0]!LAssuranceFP3,[0]!LMoisFP3,$A151)+SUMIFS([0]!LAssuranceFP4,[0]!LMoisFP4,$A151)+SUMIFS([0]!LAssuranceFP1,[0]!LMoisFP1,$A151)</f>
        <v>#NAME?</v>
      </c>
      <c r="E151" s="7" t="e">
        <f t="shared" si="10"/>
        <v>#NAME?</v>
      </c>
      <c r="F151" s="6" t="e">
        <f t="shared" si="8"/>
        <v>#NAME?</v>
      </c>
      <c r="G151" s="6" t="e">
        <f t="shared" si="9"/>
        <v>#NAME?</v>
      </c>
      <c r="H151" s="1" t="e">
        <f>IF(AND(MONTH(DATEVALUE([0]!Moisfp2&amp;"1"))=G151,[0]!Anneefp2=F151),[0]!Montantfp2,0)+IF(AND(MONTH(DATEVALUE([0]!MoisFP3&amp;"1"))=G151,[0]!AnnéeFP3=F151),[0]!MontantFP3,0)+IF(AND(MONTH(DATEVALUE([0]!MoisFP4&amp;"1"))=G151,[0]!AnnéeFP4=F151),[0]!MontantFP4,0)+IF(AND(MONTH(DATEVALUE([0]!MoisFP1&amp;"1"))=G151,[0]!AnneeFP1=F151),[0]!MontantFP1,0)</f>
        <v>#NAME?</v>
      </c>
      <c r="I151" s="6" t="s">
        <v>40</v>
      </c>
      <c r="J151" s="6" t="s">
        <v>99</v>
      </c>
      <c r="K151" s="6" t="s">
        <v>41</v>
      </c>
    </row>
    <row r="152" spans="1:11">
      <c r="A152" s="5" t="e">
        <f t="shared" si="11"/>
        <v>#NAME?</v>
      </c>
      <c r="B152" s="7" t="e">
        <f>SUMIFS([0]!LCapitalFP3,[0]!LMoisFP3,$A152)++SUMIFS([0]!LCapitalfp2,[0]!LMoisfp2,$A152)+SUMIFS([0]!LCapitalFP4,[0]!LMoisFP4,$A152)++SUMIFS([0]!LCapitalFP1,[0]!LMoisFP1,$A152)</f>
        <v>#NAME?</v>
      </c>
      <c r="C152" s="7" t="e">
        <f>+SUMIFS([0]!LIntérêtsfp2,[0]!LMoisfp2,$A152)+SUMIFS([0]!LIntérêtsFP3,[0]!LMoisFP3,$A152)+SUMIFS([0]!LIntérêtsFP4,[0]!LMoisFP4,$A152)+SUMIFS([0]!LIntérêtsFP1,[0]!LMoisFP1,$A152)</f>
        <v>#NAME?</v>
      </c>
      <c r="D152" s="7" t="e">
        <f>+SUMIFS([0]!LAssuranceFp2,[0]!LMoisfp2,$A152)+SUMIFS([0]!LAssuranceFP3,[0]!LMoisFP3,$A152)+SUMIFS([0]!LAssuranceFP4,[0]!LMoisFP4,$A152)+SUMIFS([0]!LAssuranceFP1,[0]!LMoisFP1,$A152)</f>
        <v>#NAME?</v>
      </c>
      <c r="E152" s="7" t="e">
        <f t="shared" si="10"/>
        <v>#NAME?</v>
      </c>
      <c r="F152" s="6" t="e">
        <f t="shared" si="8"/>
        <v>#NAME?</v>
      </c>
      <c r="G152" s="6" t="e">
        <f t="shared" si="9"/>
        <v>#NAME?</v>
      </c>
      <c r="H152" s="1" t="e">
        <f>IF(AND(MONTH(DATEVALUE([0]!Moisfp2&amp;"1"))=G152,[0]!Anneefp2=F152),[0]!Montantfp2,0)+IF(AND(MONTH(DATEVALUE([0]!MoisFP3&amp;"1"))=G152,[0]!AnnéeFP3=F152),[0]!MontantFP3,0)+IF(AND(MONTH(DATEVALUE([0]!MoisFP4&amp;"1"))=G152,[0]!AnnéeFP4=F152),[0]!MontantFP4,0)+IF(AND(MONTH(DATEVALUE([0]!MoisFP1&amp;"1"))=G152,[0]!AnneeFP1=F152),[0]!MontantFP1,0)</f>
        <v>#NAME?</v>
      </c>
      <c r="I152" s="6" t="s">
        <v>40</v>
      </c>
      <c r="J152" s="6" t="s">
        <v>99</v>
      </c>
      <c r="K152" s="6" t="s">
        <v>41</v>
      </c>
    </row>
    <row r="153" spans="1:11">
      <c r="A153" s="5" t="e">
        <f t="shared" si="11"/>
        <v>#NAME?</v>
      </c>
      <c r="B153" s="7" t="e">
        <f>SUMIFS([0]!LCapitalFP3,[0]!LMoisFP3,$A153)++SUMIFS([0]!LCapitalfp2,[0]!LMoisfp2,$A153)+SUMIFS([0]!LCapitalFP4,[0]!LMoisFP4,$A153)++SUMIFS([0]!LCapitalFP1,[0]!LMoisFP1,$A153)</f>
        <v>#NAME?</v>
      </c>
      <c r="C153" s="7" t="e">
        <f>+SUMIFS([0]!LIntérêtsfp2,[0]!LMoisfp2,$A153)+SUMIFS([0]!LIntérêtsFP3,[0]!LMoisFP3,$A153)+SUMIFS([0]!LIntérêtsFP4,[0]!LMoisFP4,$A153)+SUMIFS([0]!LIntérêtsFP1,[0]!LMoisFP1,$A153)</f>
        <v>#NAME?</v>
      </c>
      <c r="D153" s="7" t="e">
        <f>+SUMIFS([0]!LAssuranceFp2,[0]!LMoisfp2,$A153)+SUMIFS([0]!LAssuranceFP3,[0]!LMoisFP3,$A153)+SUMIFS([0]!LAssuranceFP4,[0]!LMoisFP4,$A153)+SUMIFS([0]!LAssuranceFP1,[0]!LMoisFP1,$A153)</f>
        <v>#NAME?</v>
      </c>
      <c r="E153" s="7" t="e">
        <f t="shared" si="10"/>
        <v>#NAME?</v>
      </c>
      <c r="F153" s="6" t="e">
        <f t="shared" si="8"/>
        <v>#NAME?</v>
      </c>
      <c r="G153" s="6" t="e">
        <f t="shared" si="9"/>
        <v>#NAME?</v>
      </c>
      <c r="H153" s="1" t="e">
        <f>IF(AND(MONTH(DATEVALUE([0]!Moisfp2&amp;"1"))=G153,[0]!Anneefp2=F153),[0]!Montantfp2,0)+IF(AND(MONTH(DATEVALUE([0]!MoisFP3&amp;"1"))=G153,[0]!AnnéeFP3=F153),[0]!MontantFP3,0)+IF(AND(MONTH(DATEVALUE([0]!MoisFP4&amp;"1"))=G153,[0]!AnnéeFP4=F153),[0]!MontantFP4,0)+IF(AND(MONTH(DATEVALUE([0]!MoisFP1&amp;"1"))=G153,[0]!AnneeFP1=F153),[0]!MontantFP1,0)</f>
        <v>#NAME?</v>
      </c>
      <c r="I153" s="6" t="s">
        <v>40</v>
      </c>
      <c r="J153" s="6" t="s">
        <v>99</v>
      </c>
      <c r="K153" s="6" t="s">
        <v>41</v>
      </c>
    </row>
    <row r="154" spans="1:11">
      <c r="A154" s="5" t="e">
        <f t="shared" si="11"/>
        <v>#NAME?</v>
      </c>
      <c r="B154" s="7" t="e">
        <f>SUMIFS([0]!LCapitalFP3,[0]!LMoisFP3,$A154)++SUMIFS([0]!LCapitalfp2,[0]!LMoisfp2,$A154)+SUMIFS([0]!LCapitalFP4,[0]!LMoisFP4,$A154)++SUMIFS([0]!LCapitalFP1,[0]!LMoisFP1,$A154)</f>
        <v>#NAME?</v>
      </c>
      <c r="C154" s="7" t="e">
        <f>+SUMIFS([0]!LIntérêtsfp2,[0]!LMoisfp2,$A154)+SUMIFS([0]!LIntérêtsFP3,[0]!LMoisFP3,$A154)+SUMIFS([0]!LIntérêtsFP4,[0]!LMoisFP4,$A154)+SUMIFS([0]!LIntérêtsFP1,[0]!LMoisFP1,$A154)</f>
        <v>#NAME?</v>
      </c>
      <c r="D154" s="7" t="e">
        <f>+SUMIFS([0]!LAssuranceFp2,[0]!LMoisfp2,$A154)+SUMIFS([0]!LAssuranceFP3,[0]!LMoisFP3,$A154)+SUMIFS([0]!LAssuranceFP4,[0]!LMoisFP4,$A154)+SUMIFS([0]!LAssuranceFP1,[0]!LMoisFP1,$A154)</f>
        <v>#NAME?</v>
      </c>
      <c r="E154" s="7" t="e">
        <f t="shared" si="10"/>
        <v>#NAME?</v>
      </c>
      <c r="F154" s="6" t="e">
        <f t="shared" si="8"/>
        <v>#NAME?</v>
      </c>
      <c r="G154" s="6" t="e">
        <f t="shared" si="9"/>
        <v>#NAME?</v>
      </c>
      <c r="H154" s="1" t="e">
        <f>IF(AND(MONTH(DATEVALUE([0]!Moisfp2&amp;"1"))=G154,[0]!Anneefp2=F154),[0]!Montantfp2,0)+IF(AND(MONTH(DATEVALUE([0]!MoisFP3&amp;"1"))=G154,[0]!AnnéeFP3=F154),[0]!MontantFP3,0)+IF(AND(MONTH(DATEVALUE([0]!MoisFP4&amp;"1"))=G154,[0]!AnnéeFP4=F154),[0]!MontantFP4,0)+IF(AND(MONTH(DATEVALUE([0]!MoisFP1&amp;"1"))=G154,[0]!AnneeFP1=F154),[0]!MontantFP1,0)</f>
        <v>#NAME?</v>
      </c>
      <c r="I154" s="6" t="s">
        <v>40</v>
      </c>
      <c r="J154" s="6" t="s">
        <v>99</v>
      </c>
      <c r="K154" s="6" t="s">
        <v>41</v>
      </c>
    </row>
    <row r="155" spans="1:11">
      <c r="A155" s="5" t="e">
        <f t="shared" si="11"/>
        <v>#NAME?</v>
      </c>
      <c r="B155" s="7" t="e">
        <f>SUMIFS([0]!LCapitalFP3,[0]!LMoisFP3,$A155)++SUMIFS([0]!LCapitalfp2,[0]!LMoisfp2,$A155)+SUMIFS([0]!LCapitalFP4,[0]!LMoisFP4,$A155)++SUMIFS([0]!LCapitalFP1,[0]!LMoisFP1,$A155)</f>
        <v>#NAME?</v>
      </c>
      <c r="C155" s="7" t="e">
        <f>+SUMIFS([0]!LIntérêtsfp2,[0]!LMoisfp2,$A155)+SUMIFS([0]!LIntérêtsFP3,[0]!LMoisFP3,$A155)+SUMIFS([0]!LIntérêtsFP4,[0]!LMoisFP4,$A155)+SUMIFS([0]!LIntérêtsFP1,[0]!LMoisFP1,$A155)</f>
        <v>#NAME?</v>
      </c>
      <c r="D155" s="7" t="e">
        <f>+SUMIFS([0]!LAssuranceFp2,[0]!LMoisfp2,$A155)+SUMIFS([0]!LAssuranceFP3,[0]!LMoisFP3,$A155)+SUMIFS([0]!LAssuranceFP4,[0]!LMoisFP4,$A155)+SUMIFS([0]!LAssuranceFP1,[0]!LMoisFP1,$A155)</f>
        <v>#NAME?</v>
      </c>
      <c r="E155" s="7" t="e">
        <f t="shared" si="10"/>
        <v>#NAME?</v>
      </c>
      <c r="F155" s="6" t="e">
        <f t="shared" si="8"/>
        <v>#NAME?</v>
      </c>
      <c r="G155" s="6" t="e">
        <f t="shared" si="9"/>
        <v>#NAME?</v>
      </c>
      <c r="H155" s="1" t="e">
        <f>IF(AND(MONTH(DATEVALUE([0]!Moisfp2&amp;"1"))=G155,[0]!Anneefp2=F155),[0]!Montantfp2,0)+IF(AND(MONTH(DATEVALUE([0]!MoisFP3&amp;"1"))=G155,[0]!AnnéeFP3=F155),[0]!MontantFP3,0)+IF(AND(MONTH(DATEVALUE([0]!MoisFP4&amp;"1"))=G155,[0]!AnnéeFP4=F155),[0]!MontantFP4,0)+IF(AND(MONTH(DATEVALUE([0]!MoisFP1&amp;"1"))=G155,[0]!AnneeFP1=F155),[0]!MontantFP1,0)</f>
        <v>#NAME?</v>
      </c>
      <c r="I155" s="6" t="s">
        <v>40</v>
      </c>
      <c r="J155" s="6" t="s">
        <v>99</v>
      </c>
      <c r="K155" s="6" t="s">
        <v>41</v>
      </c>
    </row>
    <row r="156" spans="1:11">
      <c r="A156" s="5" t="e">
        <f t="shared" si="11"/>
        <v>#NAME?</v>
      </c>
      <c r="B156" s="7" t="e">
        <f>SUMIFS([0]!LCapitalFP3,[0]!LMoisFP3,$A156)++SUMIFS([0]!LCapitalfp2,[0]!LMoisfp2,$A156)+SUMIFS([0]!LCapitalFP4,[0]!LMoisFP4,$A156)++SUMIFS([0]!LCapitalFP1,[0]!LMoisFP1,$A156)</f>
        <v>#NAME?</v>
      </c>
      <c r="C156" s="7" t="e">
        <f>+SUMIFS([0]!LIntérêtsfp2,[0]!LMoisfp2,$A156)+SUMIFS([0]!LIntérêtsFP3,[0]!LMoisFP3,$A156)+SUMIFS([0]!LIntérêtsFP4,[0]!LMoisFP4,$A156)+SUMIFS([0]!LIntérêtsFP1,[0]!LMoisFP1,$A156)</f>
        <v>#NAME?</v>
      </c>
      <c r="D156" s="7" t="e">
        <f>+SUMIFS([0]!LAssuranceFp2,[0]!LMoisfp2,$A156)+SUMIFS([0]!LAssuranceFP3,[0]!LMoisFP3,$A156)+SUMIFS([0]!LAssuranceFP4,[0]!LMoisFP4,$A156)+SUMIFS([0]!LAssuranceFP1,[0]!LMoisFP1,$A156)</f>
        <v>#NAME?</v>
      </c>
      <c r="E156" s="7" t="e">
        <f t="shared" si="10"/>
        <v>#NAME?</v>
      </c>
      <c r="F156" s="6" t="e">
        <f t="shared" si="8"/>
        <v>#NAME?</v>
      </c>
      <c r="G156" s="6" t="e">
        <f t="shared" si="9"/>
        <v>#NAME?</v>
      </c>
      <c r="H156" s="1" t="e">
        <f>IF(AND(MONTH(DATEVALUE([0]!Moisfp2&amp;"1"))=G156,[0]!Anneefp2=F156),[0]!Montantfp2,0)+IF(AND(MONTH(DATEVALUE([0]!MoisFP3&amp;"1"))=G156,[0]!AnnéeFP3=F156),[0]!MontantFP3,0)+IF(AND(MONTH(DATEVALUE([0]!MoisFP4&amp;"1"))=G156,[0]!AnnéeFP4=F156),[0]!MontantFP4,0)+IF(AND(MONTH(DATEVALUE([0]!MoisFP1&amp;"1"))=G156,[0]!AnneeFP1=F156),[0]!MontantFP1,0)</f>
        <v>#NAME?</v>
      </c>
      <c r="I156" s="6" t="s">
        <v>40</v>
      </c>
      <c r="J156" s="6" t="s">
        <v>99</v>
      </c>
      <c r="K156" s="6" t="s">
        <v>41</v>
      </c>
    </row>
    <row r="157" spans="1:11">
      <c r="A157" s="5" t="e">
        <f t="shared" si="11"/>
        <v>#NAME?</v>
      </c>
      <c r="B157" s="7" t="e">
        <f>SUMIFS([0]!LCapitalFP3,[0]!LMoisFP3,$A157)++SUMIFS([0]!LCapitalfp2,[0]!LMoisfp2,$A157)+SUMIFS([0]!LCapitalFP4,[0]!LMoisFP4,$A157)++SUMIFS([0]!LCapitalFP1,[0]!LMoisFP1,$A157)</f>
        <v>#NAME?</v>
      </c>
      <c r="C157" s="7" t="e">
        <f>+SUMIFS([0]!LIntérêtsfp2,[0]!LMoisfp2,$A157)+SUMIFS([0]!LIntérêtsFP3,[0]!LMoisFP3,$A157)+SUMIFS([0]!LIntérêtsFP4,[0]!LMoisFP4,$A157)+SUMIFS([0]!LIntérêtsFP1,[0]!LMoisFP1,$A157)</f>
        <v>#NAME?</v>
      </c>
      <c r="D157" s="7" t="e">
        <f>+SUMIFS([0]!LAssuranceFp2,[0]!LMoisfp2,$A157)+SUMIFS([0]!LAssuranceFP3,[0]!LMoisFP3,$A157)+SUMIFS([0]!LAssuranceFP4,[0]!LMoisFP4,$A157)+SUMIFS([0]!LAssuranceFP1,[0]!LMoisFP1,$A157)</f>
        <v>#NAME?</v>
      </c>
      <c r="E157" s="7" t="e">
        <f t="shared" si="10"/>
        <v>#NAME?</v>
      </c>
      <c r="F157" s="6" t="e">
        <f t="shared" si="8"/>
        <v>#NAME?</v>
      </c>
      <c r="G157" s="6" t="e">
        <f t="shared" si="9"/>
        <v>#NAME?</v>
      </c>
      <c r="H157" s="1" t="e">
        <f>IF(AND(MONTH(DATEVALUE([0]!Moisfp2&amp;"1"))=G157,[0]!Anneefp2=F157),[0]!Montantfp2,0)+IF(AND(MONTH(DATEVALUE([0]!MoisFP3&amp;"1"))=G157,[0]!AnnéeFP3=F157),[0]!MontantFP3,0)+IF(AND(MONTH(DATEVALUE([0]!MoisFP4&amp;"1"))=G157,[0]!AnnéeFP4=F157),[0]!MontantFP4,0)+IF(AND(MONTH(DATEVALUE([0]!MoisFP1&amp;"1"))=G157,[0]!AnneeFP1=F157),[0]!MontantFP1,0)</f>
        <v>#NAME?</v>
      </c>
      <c r="I157" s="6" t="s">
        <v>40</v>
      </c>
      <c r="J157" s="6" t="s">
        <v>99</v>
      </c>
      <c r="K157" s="6" t="s">
        <v>41</v>
      </c>
    </row>
    <row r="158" spans="1:11">
      <c r="A158" s="5" t="e">
        <f t="shared" si="11"/>
        <v>#NAME?</v>
      </c>
      <c r="B158" s="7" t="e">
        <f>SUMIFS([0]!LCapitalFP3,[0]!LMoisFP3,$A158)++SUMIFS([0]!LCapitalfp2,[0]!LMoisfp2,$A158)+SUMIFS([0]!LCapitalFP4,[0]!LMoisFP4,$A158)++SUMIFS([0]!LCapitalFP1,[0]!LMoisFP1,$A158)</f>
        <v>#NAME?</v>
      </c>
      <c r="C158" s="7" t="e">
        <f>+SUMIFS([0]!LIntérêtsfp2,[0]!LMoisfp2,$A158)+SUMIFS([0]!LIntérêtsFP3,[0]!LMoisFP3,$A158)+SUMIFS([0]!LIntérêtsFP4,[0]!LMoisFP4,$A158)+SUMIFS([0]!LIntérêtsFP1,[0]!LMoisFP1,$A158)</f>
        <v>#NAME?</v>
      </c>
      <c r="D158" s="7" t="e">
        <f>+SUMIFS([0]!LAssuranceFp2,[0]!LMoisfp2,$A158)+SUMIFS([0]!LAssuranceFP3,[0]!LMoisFP3,$A158)+SUMIFS([0]!LAssuranceFP4,[0]!LMoisFP4,$A158)+SUMIFS([0]!LAssuranceFP1,[0]!LMoisFP1,$A158)</f>
        <v>#NAME?</v>
      </c>
      <c r="E158" s="7" t="e">
        <f t="shared" si="10"/>
        <v>#NAME?</v>
      </c>
      <c r="F158" s="6" t="e">
        <f t="shared" si="8"/>
        <v>#NAME?</v>
      </c>
      <c r="G158" s="6" t="e">
        <f t="shared" si="9"/>
        <v>#NAME?</v>
      </c>
      <c r="H158" s="1" t="e">
        <f>IF(AND(MONTH(DATEVALUE([0]!Moisfp2&amp;"1"))=G158,[0]!Anneefp2=F158),[0]!Montantfp2,0)+IF(AND(MONTH(DATEVALUE([0]!MoisFP3&amp;"1"))=G158,[0]!AnnéeFP3=F158),[0]!MontantFP3,0)+IF(AND(MONTH(DATEVALUE([0]!MoisFP4&amp;"1"))=G158,[0]!AnnéeFP4=F158),[0]!MontantFP4,0)+IF(AND(MONTH(DATEVALUE([0]!MoisFP1&amp;"1"))=G158,[0]!AnneeFP1=F158),[0]!MontantFP1,0)</f>
        <v>#NAME?</v>
      </c>
      <c r="I158" s="6" t="s">
        <v>40</v>
      </c>
      <c r="J158" s="6" t="s">
        <v>99</v>
      </c>
      <c r="K158" s="6" t="s">
        <v>41</v>
      </c>
    </row>
    <row r="159" spans="1:11">
      <c r="A159" s="5" t="e">
        <f t="shared" si="11"/>
        <v>#NAME?</v>
      </c>
      <c r="B159" s="7" t="e">
        <f>SUMIFS([0]!LCapitalFP3,[0]!LMoisFP3,$A159)++SUMIFS([0]!LCapitalfp2,[0]!LMoisfp2,$A159)+SUMIFS([0]!LCapitalFP4,[0]!LMoisFP4,$A159)++SUMIFS([0]!LCapitalFP1,[0]!LMoisFP1,$A159)</f>
        <v>#NAME?</v>
      </c>
      <c r="C159" s="7" t="e">
        <f>+SUMIFS([0]!LIntérêtsfp2,[0]!LMoisfp2,$A159)+SUMIFS([0]!LIntérêtsFP3,[0]!LMoisFP3,$A159)+SUMIFS([0]!LIntérêtsFP4,[0]!LMoisFP4,$A159)+SUMIFS([0]!LIntérêtsFP1,[0]!LMoisFP1,$A159)</f>
        <v>#NAME?</v>
      </c>
      <c r="D159" s="7" t="e">
        <f>+SUMIFS([0]!LAssuranceFp2,[0]!LMoisfp2,$A159)+SUMIFS([0]!LAssuranceFP3,[0]!LMoisFP3,$A159)+SUMIFS([0]!LAssuranceFP4,[0]!LMoisFP4,$A159)+SUMIFS([0]!LAssuranceFP1,[0]!LMoisFP1,$A159)</f>
        <v>#NAME?</v>
      </c>
      <c r="E159" s="7" t="e">
        <f t="shared" si="10"/>
        <v>#NAME?</v>
      </c>
      <c r="F159" s="6" t="e">
        <f t="shared" si="8"/>
        <v>#NAME?</v>
      </c>
      <c r="G159" s="6" t="e">
        <f t="shared" si="9"/>
        <v>#NAME?</v>
      </c>
      <c r="H159" s="1" t="e">
        <f>IF(AND(MONTH(DATEVALUE([0]!Moisfp2&amp;"1"))=G159,[0]!Anneefp2=F159),[0]!Montantfp2,0)+IF(AND(MONTH(DATEVALUE([0]!MoisFP3&amp;"1"))=G159,[0]!AnnéeFP3=F159),[0]!MontantFP3,0)+IF(AND(MONTH(DATEVALUE([0]!MoisFP4&amp;"1"))=G159,[0]!AnnéeFP4=F159),[0]!MontantFP4,0)+IF(AND(MONTH(DATEVALUE([0]!MoisFP1&amp;"1"))=G159,[0]!AnneeFP1=F159),[0]!MontantFP1,0)</f>
        <v>#NAME?</v>
      </c>
      <c r="I159" s="6" t="s">
        <v>40</v>
      </c>
      <c r="J159" s="6" t="s">
        <v>99</v>
      </c>
      <c r="K159" s="6" t="s">
        <v>41</v>
      </c>
    </row>
    <row r="160" spans="1:11">
      <c r="A160" s="5" t="e">
        <f t="shared" si="11"/>
        <v>#NAME?</v>
      </c>
      <c r="B160" s="7" t="e">
        <f>SUMIFS([0]!LCapitalFP3,[0]!LMoisFP3,$A160)++SUMIFS([0]!LCapitalfp2,[0]!LMoisfp2,$A160)+SUMIFS([0]!LCapitalFP4,[0]!LMoisFP4,$A160)++SUMIFS([0]!LCapitalFP1,[0]!LMoisFP1,$A160)</f>
        <v>#NAME?</v>
      </c>
      <c r="C160" s="7" t="e">
        <f>+SUMIFS([0]!LIntérêtsfp2,[0]!LMoisfp2,$A160)+SUMIFS([0]!LIntérêtsFP3,[0]!LMoisFP3,$A160)+SUMIFS([0]!LIntérêtsFP4,[0]!LMoisFP4,$A160)+SUMIFS([0]!LIntérêtsFP1,[0]!LMoisFP1,$A160)</f>
        <v>#NAME?</v>
      </c>
      <c r="D160" s="7" t="e">
        <f>+SUMIFS([0]!LAssuranceFp2,[0]!LMoisfp2,$A160)+SUMIFS([0]!LAssuranceFP3,[0]!LMoisFP3,$A160)+SUMIFS([0]!LAssuranceFP4,[0]!LMoisFP4,$A160)+SUMIFS([0]!LAssuranceFP1,[0]!LMoisFP1,$A160)</f>
        <v>#NAME?</v>
      </c>
      <c r="E160" s="7" t="e">
        <f t="shared" si="10"/>
        <v>#NAME?</v>
      </c>
      <c r="F160" s="6" t="e">
        <f t="shared" si="8"/>
        <v>#NAME?</v>
      </c>
      <c r="G160" s="6" t="e">
        <f t="shared" si="9"/>
        <v>#NAME?</v>
      </c>
      <c r="H160" s="1" t="e">
        <f>IF(AND(MONTH(DATEVALUE([0]!Moisfp2&amp;"1"))=G160,[0]!Anneefp2=F160),[0]!Montantfp2,0)+IF(AND(MONTH(DATEVALUE([0]!MoisFP3&amp;"1"))=G160,[0]!AnnéeFP3=F160),[0]!MontantFP3,0)+IF(AND(MONTH(DATEVALUE([0]!MoisFP4&amp;"1"))=G160,[0]!AnnéeFP4=F160),[0]!MontantFP4,0)+IF(AND(MONTH(DATEVALUE([0]!MoisFP1&amp;"1"))=G160,[0]!AnneeFP1=F160),[0]!MontantFP1,0)</f>
        <v>#NAME?</v>
      </c>
      <c r="I160" s="6" t="s">
        <v>40</v>
      </c>
      <c r="J160" s="6" t="s">
        <v>99</v>
      </c>
      <c r="K160" s="6" t="s">
        <v>41</v>
      </c>
    </row>
    <row r="161" spans="1:11">
      <c r="A161" s="5" t="e">
        <f t="shared" si="11"/>
        <v>#NAME?</v>
      </c>
      <c r="B161" s="7" t="e">
        <f>SUMIFS([0]!LCapitalFP3,[0]!LMoisFP3,$A161)++SUMIFS([0]!LCapitalfp2,[0]!LMoisfp2,$A161)+SUMIFS([0]!LCapitalFP4,[0]!LMoisFP4,$A161)++SUMIFS([0]!LCapitalFP1,[0]!LMoisFP1,$A161)</f>
        <v>#NAME?</v>
      </c>
      <c r="C161" s="7" t="e">
        <f>+SUMIFS([0]!LIntérêtsfp2,[0]!LMoisfp2,$A161)+SUMIFS([0]!LIntérêtsFP3,[0]!LMoisFP3,$A161)+SUMIFS([0]!LIntérêtsFP4,[0]!LMoisFP4,$A161)+SUMIFS([0]!LIntérêtsFP1,[0]!LMoisFP1,$A161)</f>
        <v>#NAME?</v>
      </c>
      <c r="D161" s="7" t="e">
        <f>+SUMIFS([0]!LAssuranceFp2,[0]!LMoisfp2,$A161)+SUMIFS([0]!LAssuranceFP3,[0]!LMoisFP3,$A161)+SUMIFS([0]!LAssuranceFP4,[0]!LMoisFP4,$A161)+SUMIFS([0]!LAssuranceFP1,[0]!LMoisFP1,$A161)</f>
        <v>#NAME?</v>
      </c>
      <c r="E161" s="7" t="e">
        <f t="shared" si="10"/>
        <v>#NAME?</v>
      </c>
      <c r="F161" s="6" t="e">
        <f t="shared" si="8"/>
        <v>#NAME?</v>
      </c>
      <c r="G161" s="6" t="e">
        <f t="shared" si="9"/>
        <v>#NAME?</v>
      </c>
      <c r="H161" s="1" t="e">
        <f>IF(AND(MONTH(DATEVALUE([0]!Moisfp2&amp;"1"))=G161,[0]!Anneefp2=F161),[0]!Montantfp2,0)+IF(AND(MONTH(DATEVALUE([0]!MoisFP3&amp;"1"))=G161,[0]!AnnéeFP3=F161),[0]!MontantFP3,0)+IF(AND(MONTH(DATEVALUE([0]!MoisFP4&amp;"1"))=G161,[0]!AnnéeFP4=F161),[0]!MontantFP4,0)+IF(AND(MONTH(DATEVALUE([0]!MoisFP1&amp;"1"))=G161,[0]!AnneeFP1=F161),[0]!MontantFP1,0)</f>
        <v>#NAME?</v>
      </c>
      <c r="I161" s="6" t="s">
        <v>40</v>
      </c>
      <c r="J161" s="6" t="s">
        <v>99</v>
      </c>
      <c r="K161" s="6" t="s">
        <v>41</v>
      </c>
    </row>
    <row r="162" spans="1:11">
      <c r="A162" s="5" t="e">
        <f t="shared" si="11"/>
        <v>#NAME?</v>
      </c>
      <c r="B162" s="7" t="e">
        <f>SUMIFS([0]!LCapitalFP3,[0]!LMoisFP3,$A162)++SUMIFS([0]!LCapitalfp2,[0]!LMoisfp2,$A162)+SUMIFS([0]!LCapitalFP4,[0]!LMoisFP4,$A162)++SUMIFS([0]!LCapitalFP1,[0]!LMoisFP1,$A162)</f>
        <v>#NAME?</v>
      </c>
      <c r="C162" s="7" t="e">
        <f>+SUMIFS([0]!LIntérêtsfp2,[0]!LMoisfp2,$A162)+SUMIFS([0]!LIntérêtsFP3,[0]!LMoisFP3,$A162)+SUMIFS([0]!LIntérêtsFP4,[0]!LMoisFP4,$A162)+SUMIFS([0]!LIntérêtsFP1,[0]!LMoisFP1,$A162)</f>
        <v>#NAME?</v>
      </c>
      <c r="D162" s="7" t="e">
        <f>+SUMIFS([0]!LAssuranceFp2,[0]!LMoisfp2,$A162)+SUMIFS([0]!LAssuranceFP3,[0]!LMoisFP3,$A162)+SUMIFS([0]!LAssuranceFP4,[0]!LMoisFP4,$A162)+SUMIFS([0]!LAssuranceFP1,[0]!LMoisFP1,$A162)</f>
        <v>#NAME?</v>
      </c>
      <c r="E162" s="7" t="e">
        <f t="shared" si="10"/>
        <v>#NAME?</v>
      </c>
      <c r="F162" s="6" t="e">
        <f t="shared" si="8"/>
        <v>#NAME?</v>
      </c>
      <c r="G162" s="6" t="e">
        <f t="shared" si="9"/>
        <v>#NAME?</v>
      </c>
      <c r="H162" s="1" t="e">
        <f>IF(AND(MONTH(DATEVALUE([0]!Moisfp2&amp;"1"))=G162,[0]!Anneefp2=F162),[0]!Montantfp2,0)+IF(AND(MONTH(DATEVALUE([0]!MoisFP3&amp;"1"))=G162,[0]!AnnéeFP3=F162),[0]!MontantFP3,0)+IF(AND(MONTH(DATEVALUE([0]!MoisFP4&amp;"1"))=G162,[0]!AnnéeFP4=F162),[0]!MontantFP4,0)+IF(AND(MONTH(DATEVALUE([0]!MoisFP1&amp;"1"))=G162,[0]!AnneeFP1=F162),[0]!MontantFP1,0)</f>
        <v>#NAME?</v>
      </c>
      <c r="I162" s="6" t="s">
        <v>40</v>
      </c>
      <c r="J162" s="6" t="s">
        <v>99</v>
      </c>
      <c r="K162" s="6" t="s">
        <v>41</v>
      </c>
    </row>
    <row r="163" spans="1:11">
      <c r="A163" s="5" t="e">
        <f t="shared" si="11"/>
        <v>#NAME?</v>
      </c>
      <c r="B163" s="7" t="e">
        <f>SUMIFS([0]!LCapitalFP3,[0]!LMoisFP3,$A163)++SUMIFS([0]!LCapitalfp2,[0]!LMoisfp2,$A163)+SUMIFS([0]!LCapitalFP4,[0]!LMoisFP4,$A163)++SUMIFS([0]!LCapitalFP1,[0]!LMoisFP1,$A163)</f>
        <v>#NAME?</v>
      </c>
      <c r="C163" s="7" t="e">
        <f>+SUMIFS([0]!LIntérêtsfp2,[0]!LMoisfp2,$A163)+SUMIFS([0]!LIntérêtsFP3,[0]!LMoisFP3,$A163)+SUMIFS([0]!LIntérêtsFP4,[0]!LMoisFP4,$A163)+SUMIFS([0]!LIntérêtsFP1,[0]!LMoisFP1,$A163)</f>
        <v>#NAME?</v>
      </c>
      <c r="D163" s="7" t="e">
        <f>+SUMIFS([0]!LAssuranceFp2,[0]!LMoisfp2,$A163)+SUMIFS([0]!LAssuranceFP3,[0]!LMoisFP3,$A163)+SUMIFS([0]!LAssuranceFP4,[0]!LMoisFP4,$A163)+SUMIFS([0]!LAssuranceFP1,[0]!LMoisFP1,$A163)</f>
        <v>#NAME?</v>
      </c>
      <c r="E163" s="7" t="e">
        <f t="shared" si="10"/>
        <v>#NAME?</v>
      </c>
      <c r="F163" s="6" t="e">
        <f t="shared" si="8"/>
        <v>#NAME?</v>
      </c>
      <c r="G163" s="6" t="e">
        <f t="shared" si="9"/>
        <v>#NAME?</v>
      </c>
      <c r="H163" s="1" t="e">
        <f>IF(AND(MONTH(DATEVALUE([0]!Moisfp2&amp;"1"))=G163,[0]!Anneefp2=F163),[0]!Montantfp2,0)+IF(AND(MONTH(DATEVALUE([0]!MoisFP3&amp;"1"))=G163,[0]!AnnéeFP3=F163),[0]!MontantFP3,0)+IF(AND(MONTH(DATEVALUE([0]!MoisFP4&amp;"1"))=G163,[0]!AnnéeFP4=F163),[0]!MontantFP4,0)+IF(AND(MONTH(DATEVALUE([0]!MoisFP1&amp;"1"))=G163,[0]!AnneeFP1=F163),[0]!MontantFP1,0)</f>
        <v>#NAME?</v>
      </c>
      <c r="I163" s="6" t="s">
        <v>40</v>
      </c>
      <c r="J163" s="6" t="s">
        <v>99</v>
      </c>
      <c r="K163" s="6" t="s">
        <v>41</v>
      </c>
    </row>
    <row r="164" spans="1:11">
      <c r="A164" s="5" t="e">
        <f t="shared" si="11"/>
        <v>#NAME?</v>
      </c>
      <c r="B164" s="7" t="e">
        <f>SUMIFS([0]!LCapitalFP3,[0]!LMoisFP3,$A164)++SUMIFS([0]!LCapitalfp2,[0]!LMoisfp2,$A164)+SUMIFS([0]!LCapitalFP4,[0]!LMoisFP4,$A164)++SUMIFS([0]!LCapitalFP1,[0]!LMoisFP1,$A164)</f>
        <v>#NAME?</v>
      </c>
      <c r="C164" s="7" t="e">
        <f>+SUMIFS([0]!LIntérêtsfp2,[0]!LMoisfp2,$A164)+SUMIFS([0]!LIntérêtsFP3,[0]!LMoisFP3,$A164)+SUMIFS([0]!LIntérêtsFP4,[0]!LMoisFP4,$A164)+SUMIFS([0]!LIntérêtsFP1,[0]!LMoisFP1,$A164)</f>
        <v>#NAME?</v>
      </c>
      <c r="D164" s="7" t="e">
        <f>+SUMIFS([0]!LAssuranceFp2,[0]!LMoisfp2,$A164)+SUMIFS([0]!LAssuranceFP3,[0]!LMoisFP3,$A164)+SUMIFS([0]!LAssuranceFP4,[0]!LMoisFP4,$A164)+SUMIFS([0]!LAssuranceFP1,[0]!LMoisFP1,$A164)</f>
        <v>#NAME?</v>
      </c>
      <c r="E164" s="7" t="e">
        <f t="shared" si="10"/>
        <v>#NAME?</v>
      </c>
      <c r="F164" s="6" t="e">
        <f t="shared" si="8"/>
        <v>#NAME?</v>
      </c>
      <c r="G164" s="6" t="e">
        <f t="shared" si="9"/>
        <v>#NAME?</v>
      </c>
      <c r="H164" s="1" t="e">
        <f>IF(AND(MONTH(DATEVALUE([0]!Moisfp2&amp;"1"))=G164,[0]!Anneefp2=F164),[0]!Montantfp2,0)+IF(AND(MONTH(DATEVALUE([0]!MoisFP3&amp;"1"))=G164,[0]!AnnéeFP3=F164),[0]!MontantFP3,0)+IF(AND(MONTH(DATEVALUE([0]!MoisFP4&amp;"1"))=G164,[0]!AnnéeFP4=F164),[0]!MontantFP4,0)+IF(AND(MONTH(DATEVALUE([0]!MoisFP1&amp;"1"))=G164,[0]!AnneeFP1=F164),[0]!MontantFP1,0)</f>
        <v>#NAME?</v>
      </c>
      <c r="I164" s="6" t="s">
        <v>40</v>
      </c>
      <c r="J164" s="6" t="s">
        <v>99</v>
      </c>
      <c r="K164" s="6" t="s">
        <v>41</v>
      </c>
    </row>
    <row r="165" spans="1:11">
      <c r="A165" s="5" t="e">
        <f t="shared" si="11"/>
        <v>#NAME?</v>
      </c>
      <c r="B165" s="7" t="e">
        <f>SUMIFS([0]!LCapitalFP3,[0]!LMoisFP3,$A165)++SUMIFS([0]!LCapitalfp2,[0]!LMoisfp2,$A165)+SUMIFS([0]!LCapitalFP4,[0]!LMoisFP4,$A165)++SUMIFS([0]!LCapitalFP1,[0]!LMoisFP1,$A165)</f>
        <v>#NAME?</v>
      </c>
      <c r="C165" s="7" t="e">
        <f>+SUMIFS([0]!LIntérêtsfp2,[0]!LMoisfp2,$A165)+SUMIFS([0]!LIntérêtsFP3,[0]!LMoisFP3,$A165)+SUMIFS([0]!LIntérêtsFP4,[0]!LMoisFP4,$A165)+SUMIFS([0]!LIntérêtsFP1,[0]!LMoisFP1,$A165)</f>
        <v>#NAME?</v>
      </c>
      <c r="D165" s="7" t="e">
        <f>+SUMIFS([0]!LAssuranceFp2,[0]!LMoisfp2,$A165)+SUMIFS([0]!LAssuranceFP3,[0]!LMoisFP3,$A165)+SUMIFS([0]!LAssuranceFP4,[0]!LMoisFP4,$A165)+SUMIFS([0]!LAssuranceFP1,[0]!LMoisFP1,$A165)</f>
        <v>#NAME?</v>
      </c>
      <c r="E165" s="7" t="e">
        <f t="shared" si="10"/>
        <v>#NAME?</v>
      </c>
      <c r="F165" s="6" t="e">
        <f t="shared" si="8"/>
        <v>#NAME?</v>
      </c>
      <c r="G165" s="6" t="e">
        <f t="shared" si="9"/>
        <v>#NAME?</v>
      </c>
      <c r="H165" s="1" t="e">
        <f>IF(AND(MONTH(DATEVALUE([0]!Moisfp2&amp;"1"))=G165,[0]!Anneefp2=F165),[0]!Montantfp2,0)+IF(AND(MONTH(DATEVALUE([0]!MoisFP3&amp;"1"))=G165,[0]!AnnéeFP3=F165),[0]!MontantFP3,0)+IF(AND(MONTH(DATEVALUE([0]!MoisFP4&amp;"1"))=G165,[0]!AnnéeFP4=F165),[0]!MontantFP4,0)+IF(AND(MONTH(DATEVALUE([0]!MoisFP1&amp;"1"))=G165,[0]!AnneeFP1=F165),[0]!MontantFP1,0)</f>
        <v>#NAME?</v>
      </c>
      <c r="I165" s="6" t="s">
        <v>40</v>
      </c>
      <c r="J165" s="6" t="s">
        <v>99</v>
      </c>
      <c r="K165" s="6" t="s">
        <v>41</v>
      </c>
    </row>
    <row r="166" spans="1:11">
      <c r="A166" s="5" t="e">
        <f t="shared" si="11"/>
        <v>#NAME?</v>
      </c>
      <c r="B166" s="7" t="e">
        <f>SUMIFS([0]!LCapitalFP3,[0]!LMoisFP3,$A166)++SUMIFS([0]!LCapitalfp2,[0]!LMoisfp2,$A166)+SUMIFS([0]!LCapitalFP4,[0]!LMoisFP4,$A166)++SUMIFS([0]!LCapitalFP1,[0]!LMoisFP1,$A166)</f>
        <v>#NAME?</v>
      </c>
      <c r="C166" s="7" t="e">
        <f>+SUMIFS([0]!LIntérêtsfp2,[0]!LMoisfp2,$A166)+SUMIFS([0]!LIntérêtsFP3,[0]!LMoisFP3,$A166)+SUMIFS([0]!LIntérêtsFP4,[0]!LMoisFP4,$A166)+SUMIFS([0]!LIntérêtsFP1,[0]!LMoisFP1,$A166)</f>
        <v>#NAME?</v>
      </c>
      <c r="D166" s="7" t="e">
        <f>+SUMIFS([0]!LAssuranceFp2,[0]!LMoisfp2,$A166)+SUMIFS([0]!LAssuranceFP3,[0]!LMoisFP3,$A166)+SUMIFS([0]!LAssuranceFP4,[0]!LMoisFP4,$A166)+SUMIFS([0]!LAssuranceFP1,[0]!LMoisFP1,$A166)</f>
        <v>#NAME?</v>
      </c>
      <c r="E166" s="7" t="e">
        <f t="shared" si="10"/>
        <v>#NAME?</v>
      </c>
      <c r="F166" s="6" t="e">
        <f t="shared" si="8"/>
        <v>#NAME?</v>
      </c>
      <c r="G166" s="6" t="e">
        <f t="shared" si="9"/>
        <v>#NAME?</v>
      </c>
      <c r="H166" s="1" t="e">
        <f>IF(AND(MONTH(DATEVALUE([0]!Moisfp2&amp;"1"))=G166,[0]!Anneefp2=F166),[0]!Montantfp2,0)+IF(AND(MONTH(DATEVALUE([0]!MoisFP3&amp;"1"))=G166,[0]!AnnéeFP3=F166),[0]!MontantFP3,0)+IF(AND(MONTH(DATEVALUE([0]!MoisFP4&amp;"1"))=G166,[0]!AnnéeFP4=F166),[0]!MontantFP4,0)+IF(AND(MONTH(DATEVALUE([0]!MoisFP1&amp;"1"))=G166,[0]!AnneeFP1=F166),[0]!MontantFP1,0)</f>
        <v>#NAME?</v>
      </c>
      <c r="I166" s="6" t="s">
        <v>40</v>
      </c>
      <c r="J166" s="6" t="s">
        <v>99</v>
      </c>
      <c r="K166" s="6" t="s">
        <v>41</v>
      </c>
    </row>
    <row r="167" spans="1:11">
      <c r="A167" s="5" t="e">
        <f t="shared" si="11"/>
        <v>#NAME?</v>
      </c>
      <c r="B167" s="7" t="e">
        <f>SUMIFS([0]!LCapitalFP3,[0]!LMoisFP3,$A167)++SUMIFS([0]!LCapitalfp2,[0]!LMoisfp2,$A167)+SUMIFS([0]!LCapitalFP4,[0]!LMoisFP4,$A167)++SUMIFS([0]!LCapitalFP1,[0]!LMoisFP1,$A167)</f>
        <v>#NAME?</v>
      </c>
      <c r="C167" s="7" t="e">
        <f>+SUMIFS([0]!LIntérêtsfp2,[0]!LMoisfp2,$A167)+SUMIFS([0]!LIntérêtsFP3,[0]!LMoisFP3,$A167)+SUMIFS([0]!LIntérêtsFP4,[0]!LMoisFP4,$A167)+SUMIFS([0]!LIntérêtsFP1,[0]!LMoisFP1,$A167)</f>
        <v>#NAME?</v>
      </c>
      <c r="D167" s="7" t="e">
        <f>+SUMIFS([0]!LAssuranceFp2,[0]!LMoisfp2,$A167)+SUMIFS([0]!LAssuranceFP3,[0]!LMoisFP3,$A167)+SUMIFS([0]!LAssuranceFP4,[0]!LMoisFP4,$A167)+SUMIFS([0]!LAssuranceFP1,[0]!LMoisFP1,$A167)</f>
        <v>#NAME?</v>
      </c>
      <c r="E167" s="7" t="e">
        <f t="shared" si="10"/>
        <v>#NAME?</v>
      </c>
      <c r="F167" s="6" t="e">
        <f t="shared" si="8"/>
        <v>#NAME?</v>
      </c>
      <c r="G167" s="6" t="e">
        <f t="shared" si="9"/>
        <v>#NAME?</v>
      </c>
      <c r="H167" s="1" t="e">
        <f>IF(AND(MONTH(DATEVALUE([0]!Moisfp2&amp;"1"))=G167,[0]!Anneefp2=F167),[0]!Montantfp2,0)+IF(AND(MONTH(DATEVALUE([0]!MoisFP3&amp;"1"))=G167,[0]!AnnéeFP3=F167),[0]!MontantFP3,0)+IF(AND(MONTH(DATEVALUE([0]!MoisFP4&amp;"1"))=G167,[0]!AnnéeFP4=F167),[0]!MontantFP4,0)+IF(AND(MONTH(DATEVALUE([0]!MoisFP1&amp;"1"))=G167,[0]!AnneeFP1=F167),[0]!MontantFP1,0)</f>
        <v>#NAME?</v>
      </c>
      <c r="I167" s="6" t="s">
        <v>40</v>
      </c>
      <c r="J167" s="6" t="s">
        <v>99</v>
      </c>
      <c r="K167" s="6" t="s">
        <v>41</v>
      </c>
    </row>
    <row r="168" spans="1:11">
      <c r="A168" s="5" t="e">
        <f t="shared" si="11"/>
        <v>#NAME?</v>
      </c>
      <c r="B168" s="7" t="e">
        <f>SUMIFS([0]!LCapitalFP3,[0]!LMoisFP3,$A168)++SUMIFS([0]!LCapitalfp2,[0]!LMoisfp2,$A168)+SUMIFS([0]!LCapitalFP4,[0]!LMoisFP4,$A168)++SUMIFS([0]!LCapitalFP1,[0]!LMoisFP1,$A168)</f>
        <v>#NAME?</v>
      </c>
      <c r="C168" s="7" t="e">
        <f>+SUMIFS([0]!LIntérêtsfp2,[0]!LMoisfp2,$A168)+SUMIFS([0]!LIntérêtsFP3,[0]!LMoisFP3,$A168)+SUMIFS([0]!LIntérêtsFP4,[0]!LMoisFP4,$A168)+SUMIFS([0]!LIntérêtsFP1,[0]!LMoisFP1,$A168)</f>
        <v>#NAME?</v>
      </c>
      <c r="D168" s="7" t="e">
        <f>+SUMIFS([0]!LAssuranceFp2,[0]!LMoisfp2,$A168)+SUMIFS([0]!LAssuranceFP3,[0]!LMoisFP3,$A168)+SUMIFS([0]!LAssuranceFP4,[0]!LMoisFP4,$A168)+SUMIFS([0]!LAssuranceFP1,[0]!LMoisFP1,$A168)</f>
        <v>#NAME?</v>
      </c>
      <c r="E168" s="7" t="e">
        <f t="shared" si="10"/>
        <v>#NAME?</v>
      </c>
      <c r="F168" s="6" t="e">
        <f t="shared" si="8"/>
        <v>#NAME?</v>
      </c>
      <c r="G168" s="6" t="e">
        <f t="shared" si="9"/>
        <v>#NAME?</v>
      </c>
      <c r="H168" s="1" t="e">
        <f>IF(AND(MONTH(DATEVALUE([0]!Moisfp2&amp;"1"))=G168,[0]!Anneefp2=F168),[0]!Montantfp2,0)+IF(AND(MONTH(DATEVALUE([0]!MoisFP3&amp;"1"))=G168,[0]!AnnéeFP3=F168),[0]!MontantFP3,0)+IF(AND(MONTH(DATEVALUE([0]!MoisFP4&amp;"1"))=G168,[0]!AnnéeFP4=F168),[0]!MontantFP4,0)+IF(AND(MONTH(DATEVALUE([0]!MoisFP1&amp;"1"))=G168,[0]!AnneeFP1=F168),[0]!MontantFP1,0)</f>
        <v>#NAME?</v>
      </c>
      <c r="I168" s="6" t="s">
        <v>40</v>
      </c>
      <c r="J168" s="6" t="s">
        <v>99</v>
      </c>
      <c r="K168" s="6" t="s">
        <v>41</v>
      </c>
    </row>
    <row r="169" spans="1:11">
      <c r="A169" s="5" t="e">
        <f t="shared" si="11"/>
        <v>#NAME?</v>
      </c>
      <c r="B169" s="7" t="e">
        <f>SUMIFS([0]!LCapitalFP3,[0]!LMoisFP3,$A169)++SUMIFS([0]!LCapitalfp2,[0]!LMoisfp2,$A169)+SUMIFS([0]!LCapitalFP4,[0]!LMoisFP4,$A169)++SUMIFS([0]!LCapitalFP1,[0]!LMoisFP1,$A169)</f>
        <v>#NAME?</v>
      </c>
      <c r="C169" s="7" t="e">
        <f>+SUMIFS([0]!LIntérêtsfp2,[0]!LMoisfp2,$A169)+SUMIFS([0]!LIntérêtsFP3,[0]!LMoisFP3,$A169)+SUMIFS([0]!LIntérêtsFP4,[0]!LMoisFP4,$A169)+SUMIFS([0]!LIntérêtsFP1,[0]!LMoisFP1,$A169)</f>
        <v>#NAME?</v>
      </c>
      <c r="D169" s="7" t="e">
        <f>+SUMIFS([0]!LAssuranceFp2,[0]!LMoisfp2,$A169)+SUMIFS([0]!LAssuranceFP3,[0]!LMoisFP3,$A169)+SUMIFS([0]!LAssuranceFP4,[0]!LMoisFP4,$A169)+SUMIFS([0]!LAssuranceFP1,[0]!LMoisFP1,$A169)</f>
        <v>#NAME?</v>
      </c>
      <c r="E169" s="7" t="e">
        <f t="shared" si="10"/>
        <v>#NAME?</v>
      </c>
      <c r="F169" s="6" t="e">
        <f t="shared" si="8"/>
        <v>#NAME?</v>
      </c>
      <c r="G169" s="6" t="e">
        <f t="shared" si="9"/>
        <v>#NAME?</v>
      </c>
      <c r="H169" s="1" t="e">
        <f>IF(AND(MONTH(DATEVALUE([0]!Moisfp2&amp;"1"))=G169,[0]!Anneefp2=F169),[0]!Montantfp2,0)+IF(AND(MONTH(DATEVALUE([0]!MoisFP3&amp;"1"))=G169,[0]!AnnéeFP3=F169),[0]!MontantFP3,0)+IF(AND(MONTH(DATEVALUE([0]!MoisFP4&amp;"1"))=G169,[0]!AnnéeFP4=F169),[0]!MontantFP4,0)+IF(AND(MONTH(DATEVALUE([0]!MoisFP1&amp;"1"))=G169,[0]!AnneeFP1=F169),[0]!MontantFP1,0)</f>
        <v>#NAME?</v>
      </c>
      <c r="I169" s="6" t="s">
        <v>40</v>
      </c>
      <c r="J169" s="6" t="s">
        <v>99</v>
      </c>
      <c r="K169" s="6" t="s">
        <v>41</v>
      </c>
    </row>
    <row r="170" spans="1:11">
      <c r="A170" s="5" t="e">
        <f t="shared" si="11"/>
        <v>#NAME?</v>
      </c>
      <c r="B170" s="7" t="e">
        <f>SUMIFS([0]!LCapitalFP3,[0]!LMoisFP3,$A170)++SUMIFS([0]!LCapitalfp2,[0]!LMoisfp2,$A170)+SUMIFS([0]!LCapitalFP4,[0]!LMoisFP4,$A170)++SUMIFS([0]!LCapitalFP1,[0]!LMoisFP1,$A170)</f>
        <v>#NAME?</v>
      </c>
      <c r="C170" s="7" t="e">
        <f>+SUMIFS([0]!LIntérêtsfp2,[0]!LMoisfp2,$A170)+SUMIFS([0]!LIntérêtsFP3,[0]!LMoisFP3,$A170)+SUMIFS([0]!LIntérêtsFP4,[0]!LMoisFP4,$A170)+SUMIFS([0]!LIntérêtsFP1,[0]!LMoisFP1,$A170)</f>
        <v>#NAME?</v>
      </c>
      <c r="D170" s="7" t="e">
        <f>+SUMIFS([0]!LAssuranceFp2,[0]!LMoisfp2,$A170)+SUMIFS([0]!LAssuranceFP3,[0]!LMoisFP3,$A170)+SUMIFS([0]!LAssuranceFP4,[0]!LMoisFP4,$A170)+SUMIFS([0]!LAssuranceFP1,[0]!LMoisFP1,$A170)</f>
        <v>#NAME?</v>
      </c>
      <c r="E170" s="7" t="e">
        <f t="shared" si="10"/>
        <v>#NAME?</v>
      </c>
      <c r="F170" s="6" t="e">
        <f t="shared" si="8"/>
        <v>#NAME?</v>
      </c>
      <c r="G170" s="6" t="e">
        <f t="shared" si="9"/>
        <v>#NAME?</v>
      </c>
      <c r="H170" s="1" t="e">
        <f>IF(AND(MONTH(DATEVALUE([0]!Moisfp2&amp;"1"))=G170,[0]!Anneefp2=F170),[0]!Montantfp2,0)+IF(AND(MONTH(DATEVALUE([0]!MoisFP3&amp;"1"))=G170,[0]!AnnéeFP3=F170),[0]!MontantFP3,0)+IF(AND(MONTH(DATEVALUE([0]!MoisFP4&amp;"1"))=G170,[0]!AnnéeFP4=F170),[0]!MontantFP4,0)+IF(AND(MONTH(DATEVALUE([0]!MoisFP1&amp;"1"))=G170,[0]!AnneeFP1=F170),[0]!MontantFP1,0)</f>
        <v>#NAME?</v>
      </c>
      <c r="I170" s="6" t="s">
        <v>40</v>
      </c>
      <c r="J170" s="6" t="s">
        <v>99</v>
      </c>
      <c r="K170" s="6" t="s">
        <v>41</v>
      </c>
    </row>
    <row r="171" spans="1:11">
      <c r="A171" s="5" t="e">
        <f t="shared" si="11"/>
        <v>#NAME?</v>
      </c>
      <c r="B171" s="7" t="e">
        <f>SUMIFS([0]!LCapitalFP3,[0]!LMoisFP3,$A171)++SUMIFS([0]!LCapitalfp2,[0]!LMoisfp2,$A171)+SUMIFS([0]!LCapitalFP4,[0]!LMoisFP4,$A171)++SUMIFS([0]!LCapitalFP1,[0]!LMoisFP1,$A171)</f>
        <v>#NAME?</v>
      </c>
      <c r="C171" s="7" t="e">
        <f>+SUMIFS([0]!LIntérêtsfp2,[0]!LMoisfp2,$A171)+SUMIFS([0]!LIntérêtsFP3,[0]!LMoisFP3,$A171)+SUMIFS([0]!LIntérêtsFP4,[0]!LMoisFP4,$A171)+SUMIFS([0]!LIntérêtsFP1,[0]!LMoisFP1,$A171)</f>
        <v>#NAME?</v>
      </c>
      <c r="D171" s="7" t="e">
        <f>+SUMIFS([0]!LAssuranceFp2,[0]!LMoisfp2,$A171)+SUMIFS([0]!LAssuranceFP3,[0]!LMoisFP3,$A171)+SUMIFS([0]!LAssuranceFP4,[0]!LMoisFP4,$A171)+SUMIFS([0]!LAssuranceFP1,[0]!LMoisFP1,$A171)</f>
        <v>#NAME?</v>
      </c>
      <c r="E171" s="7" t="e">
        <f t="shared" si="10"/>
        <v>#NAME?</v>
      </c>
      <c r="F171" s="6" t="e">
        <f t="shared" si="8"/>
        <v>#NAME?</v>
      </c>
      <c r="G171" s="6" t="e">
        <f t="shared" si="9"/>
        <v>#NAME?</v>
      </c>
      <c r="H171" s="1" t="e">
        <f>IF(AND(MONTH(DATEVALUE([0]!Moisfp2&amp;"1"))=G171,[0]!Anneefp2=F171),[0]!Montantfp2,0)+IF(AND(MONTH(DATEVALUE([0]!MoisFP3&amp;"1"))=G171,[0]!AnnéeFP3=F171),[0]!MontantFP3,0)+IF(AND(MONTH(DATEVALUE([0]!MoisFP4&amp;"1"))=G171,[0]!AnnéeFP4=F171),[0]!MontantFP4,0)+IF(AND(MONTH(DATEVALUE([0]!MoisFP1&amp;"1"))=G171,[0]!AnneeFP1=F171),[0]!MontantFP1,0)</f>
        <v>#NAME?</v>
      </c>
      <c r="I171" s="6" t="s">
        <v>40</v>
      </c>
      <c r="J171" s="6" t="s">
        <v>99</v>
      </c>
      <c r="K171" s="6" t="s">
        <v>41</v>
      </c>
    </row>
    <row r="172" spans="1:11">
      <c r="A172" s="5" t="e">
        <f t="shared" si="11"/>
        <v>#NAME?</v>
      </c>
      <c r="B172" s="7" t="e">
        <f>SUMIFS([0]!LCapitalFP3,[0]!LMoisFP3,$A172)++SUMIFS([0]!LCapitalfp2,[0]!LMoisfp2,$A172)+SUMIFS([0]!LCapitalFP4,[0]!LMoisFP4,$A172)++SUMIFS([0]!LCapitalFP1,[0]!LMoisFP1,$A172)</f>
        <v>#NAME?</v>
      </c>
      <c r="C172" s="7" t="e">
        <f>+SUMIFS([0]!LIntérêtsfp2,[0]!LMoisfp2,$A172)+SUMIFS([0]!LIntérêtsFP3,[0]!LMoisFP3,$A172)+SUMIFS([0]!LIntérêtsFP4,[0]!LMoisFP4,$A172)+SUMIFS([0]!LIntérêtsFP1,[0]!LMoisFP1,$A172)</f>
        <v>#NAME?</v>
      </c>
      <c r="D172" s="7" t="e">
        <f>+SUMIFS([0]!LAssuranceFp2,[0]!LMoisfp2,$A172)+SUMIFS([0]!LAssuranceFP3,[0]!LMoisFP3,$A172)+SUMIFS([0]!LAssuranceFP4,[0]!LMoisFP4,$A172)+SUMIFS([0]!LAssuranceFP1,[0]!LMoisFP1,$A172)</f>
        <v>#NAME?</v>
      </c>
      <c r="E172" s="7" t="e">
        <f t="shared" si="10"/>
        <v>#NAME?</v>
      </c>
      <c r="F172" s="6" t="e">
        <f t="shared" si="8"/>
        <v>#NAME?</v>
      </c>
      <c r="G172" s="6" t="e">
        <f t="shared" si="9"/>
        <v>#NAME?</v>
      </c>
      <c r="H172" s="1" t="e">
        <f>IF(AND(MONTH(DATEVALUE([0]!Moisfp2&amp;"1"))=G172,[0]!Anneefp2=F172),[0]!Montantfp2,0)+IF(AND(MONTH(DATEVALUE([0]!MoisFP3&amp;"1"))=G172,[0]!AnnéeFP3=F172),[0]!MontantFP3,0)+IF(AND(MONTH(DATEVALUE([0]!MoisFP4&amp;"1"))=G172,[0]!AnnéeFP4=F172),[0]!MontantFP4,0)+IF(AND(MONTH(DATEVALUE([0]!MoisFP1&amp;"1"))=G172,[0]!AnneeFP1=F172),[0]!MontantFP1,0)</f>
        <v>#NAME?</v>
      </c>
      <c r="I172" s="6" t="s">
        <v>40</v>
      </c>
      <c r="J172" s="6" t="s">
        <v>99</v>
      </c>
      <c r="K172" s="6" t="s">
        <v>41</v>
      </c>
    </row>
    <row r="173" spans="1:11">
      <c r="A173" s="5" t="e">
        <f t="shared" si="11"/>
        <v>#NAME?</v>
      </c>
      <c r="B173" s="7" t="e">
        <f>SUMIFS([0]!LCapitalFP3,[0]!LMoisFP3,$A173)++SUMIFS([0]!LCapitalfp2,[0]!LMoisfp2,$A173)+SUMIFS([0]!LCapitalFP4,[0]!LMoisFP4,$A173)++SUMIFS([0]!LCapitalFP1,[0]!LMoisFP1,$A173)</f>
        <v>#NAME?</v>
      </c>
      <c r="C173" s="7" t="e">
        <f>+SUMIFS([0]!LIntérêtsfp2,[0]!LMoisfp2,$A173)+SUMIFS([0]!LIntérêtsFP3,[0]!LMoisFP3,$A173)+SUMIFS([0]!LIntérêtsFP4,[0]!LMoisFP4,$A173)+SUMIFS([0]!LIntérêtsFP1,[0]!LMoisFP1,$A173)</f>
        <v>#NAME?</v>
      </c>
      <c r="D173" s="7" t="e">
        <f>+SUMIFS([0]!LAssuranceFp2,[0]!LMoisfp2,$A173)+SUMIFS([0]!LAssuranceFP3,[0]!LMoisFP3,$A173)+SUMIFS([0]!LAssuranceFP4,[0]!LMoisFP4,$A173)+SUMIFS([0]!LAssuranceFP1,[0]!LMoisFP1,$A173)</f>
        <v>#NAME?</v>
      </c>
      <c r="E173" s="7" t="e">
        <f t="shared" si="10"/>
        <v>#NAME?</v>
      </c>
      <c r="F173" s="6" t="e">
        <f t="shared" si="8"/>
        <v>#NAME?</v>
      </c>
      <c r="G173" s="6" t="e">
        <f t="shared" si="9"/>
        <v>#NAME?</v>
      </c>
      <c r="H173" s="1" t="e">
        <f>IF(AND(MONTH(DATEVALUE([0]!Moisfp2&amp;"1"))=G173,[0]!Anneefp2=F173),[0]!Montantfp2,0)+IF(AND(MONTH(DATEVALUE([0]!MoisFP3&amp;"1"))=G173,[0]!AnnéeFP3=F173),[0]!MontantFP3,0)+IF(AND(MONTH(DATEVALUE([0]!MoisFP4&amp;"1"))=G173,[0]!AnnéeFP4=F173),[0]!MontantFP4,0)+IF(AND(MONTH(DATEVALUE([0]!MoisFP1&amp;"1"))=G173,[0]!AnneeFP1=F173),[0]!MontantFP1,0)</f>
        <v>#NAME?</v>
      </c>
      <c r="I173" s="6" t="s">
        <v>40</v>
      </c>
      <c r="J173" s="6" t="s">
        <v>99</v>
      </c>
      <c r="K173" s="6" t="s">
        <v>41</v>
      </c>
    </row>
    <row r="174" spans="1:11">
      <c r="A174" s="5" t="e">
        <f t="shared" si="11"/>
        <v>#NAME?</v>
      </c>
      <c r="B174" s="7" t="e">
        <f>SUMIFS([0]!LCapitalFP3,[0]!LMoisFP3,$A174)++SUMIFS([0]!LCapitalfp2,[0]!LMoisfp2,$A174)+SUMIFS([0]!LCapitalFP4,[0]!LMoisFP4,$A174)++SUMIFS([0]!LCapitalFP1,[0]!LMoisFP1,$A174)</f>
        <v>#NAME?</v>
      </c>
      <c r="C174" s="7" t="e">
        <f>+SUMIFS([0]!LIntérêtsfp2,[0]!LMoisfp2,$A174)+SUMIFS([0]!LIntérêtsFP3,[0]!LMoisFP3,$A174)+SUMIFS([0]!LIntérêtsFP4,[0]!LMoisFP4,$A174)+SUMIFS([0]!LIntérêtsFP1,[0]!LMoisFP1,$A174)</f>
        <v>#NAME?</v>
      </c>
      <c r="D174" s="7" t="e">
        <f>+SUMIFS([0]!LAssuranceFp2,[0]!LMoisfp2,$A174)+SUMIFS([0]!LAssuranceFP3,[0]!LMoisFP3,$A174)+SUMIFS([0]!LAssuranceFP4,[0]!LMoisFP4,$A174)+SUMIFS([0]!LAssuranceFP1,[0]!LMoisFP1,$A174)</f>
        <v>#NAME?</v>
      </c>
      <c r="E174" s="7" t="e">
        <f t="shared" si="10"/>
        <v>#NAME?</v>
      </c>
      <c r="F174" s="6" t="e">
        <f t="shared" si="8"/>
        <v>#NAME?</v>
      </c>
      <c r="G174" s="6" t="e">
        <f t="shared" si="9"/>
        <v>#NAME?</v>
      </c>
      <c r="H174" s="1" t="e">
        <f>IF(AND(MONTH(DATEVALUE([0]!Moisfp2&amp;"1"))=G174,[0]!Anneefp2=F174),[0]!Montantfp2,0)+IF(AND(MONTH(DATEVALUE([0]!MoisFP3&amp;"1"))=G174,[0]!AnnéeFP3=F174),[0]!MontantFP3,0)+IF(AND(MONTH(DATEVALUE([0]!MoisFP4&amp;"1"))=G174,[0]!AnnéeFP4=F174),[0]!MontantFP4,0)+IF(AND(MONTH(DATEVALUE([0]!MoisFP1&amp;"1"))=G174,[0]!AnneeFP1=F174),[0]!MontantFP1,0)</f>
        <v>#NAME?</v>
      </c>
      <c r="I174" s="6" t="s">
        <v>40</v>
      </c>
      <c r="J174" s="6" t="s">
        <v>99</v>
      </c>
      <c r="K174" s="6" t="s">
        <v>41</v>
      </c>
    </row>
    <row r="175" spans="1:11">
      <c r="A175" s="5" t="e">
        <f t="shared" si="11"/>
        <v>#NAME?</v>
      </c>
      <c r="B175" s="7" t="e">
        <f>SUMIFS([0]!LCapitalFP3,[0]!LMoisFP3,$A175)++SUMIFS([0]!LCapitalfp2,[0]!LMoisfp2,$A175)+SUMIFS([0]!LCapitalFP4,[0]!LMoisFP4,$A175)++SUMIFS([0]!LCapitalFP1,[0]!LMoisFP1,$A175)</f>
        <v>#NAME?</v>
      </c>
      <c r="C175" s="7" t="e">
        <f>+SUMIFS([0]!LIntérêtsfp2,[0]!LMoisfp2,$A175)+SUMIFS([0]!LIntérêtsFP3,[0]!LMoisFP3,$A175)+SUMIFS([0]!LIntérêtsFP4,[0]!LMoisFP4,$A175)+SUMIFS([0]!LIntérêtsFP1,[0]!LMoisFP1,$A175)</f>
        <v>#NAME?</v>
      </c>
      <c r="D175" s="7" t="e">
        <f>+SUMIFS([0]!LAssuranceFp2,[0]!LMoisfp2,$A175)+SUMIFS([0]!LAssuranceFP3,[0]!LMoisFP3,$A175)+SUMIFS([0]!LAssuranceFP4,[0]!LMoisFP4,$A175)+SUMIFS([0]!LAssuranceFP1,[0]!LMoisFP1,$A175)</f>
        <v>#NAME?</v>
      </c>
      <c r="E175" s="7" t="e">
        <f t="shared" si="10"/>
        <v>#NAME?</v>
      </c>
      <c r="F175" s="6" t="e">
        <f t="shared" si="8"/>
        <v>#NAME?</v>
      </c>
      <c r="G175" s="6" t="e">
        <f t="shared" si="9"/>
        <v>#NAME?</v>
      </c>
      <c r="H175" s="1" t="e">
        <f>IF(AND(MONTH(DATEVALUE([0]!Moisfp2&amp;"1"))=G175,[0]!Anneefp2=F175),[0]!Montantfp2,0)+IF(AND(MONTH(DATEVALUE([0]!MoisFP3&amp;"1"))=G175,[0]!AnnéeFP3=F175),[0]!MontantFP3,0)+IF(AND(MONTH(DATEVALUE([0]!MoisFP4&amp;"1"))=G175,[0]!AnnéeFP4=F175),[0]!MontantFP4,0)+IF(AND(MONTH(DATEVALUE([0]!MoisFP1&amp;"1"))=G175,[0]!AnneeFP1=F175),[0]!MontantFP1,0)</f>
        <v>#NAME?</v>
      </c>
      <c r="I175" s="6" t="s">
        <v>40</v>
      </c>
      <c r="J175" s="6" t="s">
        <v>99</v>
      </c>
      <c r="K175" s="6" t="s">
        <v>41</v>
      </c>
    </row>
    <row r="176" spans="1:11">
      <c r="A176" s="5" t="e">
        <f t="shared" si="11"/>
        <v>#NAME?</v>
      </c>
      <c r="B176" s="7" t="e">
        <f>SUMIFS([0]!LCapitalFP3,[0]!LMoisFP3,$A176)++SUMIFS([0]!LCapitalfp2,[0]!LMoisfp2,$A176)+SUMIFS([0]!LCapitalFP4,[0]!LMoisFP4,$A176)++SUMIFS([0]!LCapitalFP1,[0]!LMoisFP1,$A176)</f>
        <v>#NAME?</v>
      </c>
      <c r="C176" s="7" t="e">
        <f>+SUMIFS([0]!LIntérêtsfp2,[0]!LMoisfp2,$A176)+SUMIFS([0]!LIntérêtsFP3,[0]!LMoisFP3,$A176)+SUMIFS([0]!LIntérêtsFP4,[0]!LMoisFP4,$A176)+SUMIFS([0]!LIntérêtsFP1,[0]!LMoisFP1,$A176)</f>
        <v>#NAME?</v>
      </c>
      <c r="D176" s="7" t="e">
        <f>+SUMIFS([0]!LAssuranceFp2,[0]!LMoisfp2,$A176)+SUMIFS([0]!LAssuranceFP3,[0]!LMoisFP3,$A176)+SUMIFS([0]!LAssuranceFP4,[0]!LMoisFP4,$A176)+SUMIFS([0]!LAssuranceFP1,[0]!LMoisFP1,$A176)</f>
        <v>#NAME?</v>
      </c>
      <c r="E176" s="7" t="e">
        <f t="shared" si="10"/>
        <v>#NAME?</v>
      </c>
      <c r="F176" s="6" t="e">
        <f t="shared" si="8"/>
        <v>#NAME?</v>
      </c>
      <c r="G176" s="6" t="e">
        <f t="shared" si="9"/>
        <v>#NAME?</v>
      </c>
      <c r="H176" s="1" t="e">
        <f>IF(AND(MONTH(DATEVALUE([0]!Moisfp2&amp;"1"))=G176,[0]!Anneefp2=F176),[0]!Montantfp2,0)+IF(AND(MONTH(DATEVALUE([0]!MoisFP3&amp;"1"))=G176,[0]!AnnéeFP3=F176),[0]!MontantFP3,0)+IF(AND(MONTH(DATEVALUE([0]!MoisFP4&amp;"1"))=G176,[0]!AnnéeFP4=F176),[0]!MontantFP4,0)+IF(AND(MONTH(DATEVALUE([0]!MoisFP1&amp;"1"))=G176,[0]!AnneeFP1=F176),[0]!MontantFP1,0)</f>
        <v>#NAME?</v>
      </c>
      <c r="I176" s="6" t="s">
        <v>40</v>
      </c>
      <c r="J176" s="6" t="s">
        <v>99</v>
      </c>
      <c r="K176" s="6" t="s">
        <v>41</v>
      </c>
    </row>
    <row r="177" spans="1:11">
      <c r="A177" s="5" t="e">
        <f t="shared" si="11"/>
        <v>#NAME?</v>
      </c>
      <c r="B177" s="7" t="e">
        <f>SUMIFS([0]!LCapitalFP3,[0]!LMoisFP3,$A177)++SUMIFS([0]!LCapitalfp2,[0]!LMoisfp2,$A177)+SUMIFS([0]!LCapitalFP4,[0]!LMoisFP4,$A177)++SUMIFS([0]!LCapitalFP1,[0]!LMoisFP1,$A177)</f>
        <v>#NAME?</v>
      </c>
      <c r="C177" s="7" t="e">
        <f>+SUMIFS([0]!LIntérêtsfp2,[0]!LMoisfp2,$A177)+SUMIFS([0]!LIntérêtsFP3,[0]!LMoisFP3,$A177)+SUMIFS([0]!LIntérêtsFP4,[0]!LMoisFP4,$A177)+SUMIFS([0]!LIntérêtsFP1,[0]!LMoisFP1,$A177)</f>
        <v>#NAME?</v>
      </c>
      <c r="D177" s="7" t="e">
        <f>+SUMIFS([0]!LAssuranceFp2,[0]!LMoisfp2,$A177)+SUMIFS([0]!LAssuranceFP3,[0]!LMoisFP3,$A177)+SUMIFS([0]!LAssuranceFP4,[0]!LMoisFP4,$A177)+SUMIFS([0]!LAssuranceFP1,[0]!LMoisFP1,$A177)</f>
        <v>#NAME?</v>
      </c>
      <c r="E177" s="7" t="e">
        <f t="shared" si="10"/>
        <v>#NAME?</v>
      </c>
      <c r="F177" s="6" t="e">
        <f t="shared" si="8"/>
        <v>#NAME?</v>
      </c>
      <c r="G177" s="6" t="e">
        <f t="shared" si="9"/>
        <v>#NAME?</v>
      </c>
      <c r="H177" s="1" t="e">
        <f>IF(AND(MONTH(DATEVALUE([0]!Moisfp2&amp;"1"))=G177,[0]!Anneefp2=F177),[0]!Montantfp2,0)+IF(AND(MONTH(DATEVALUE([0]!MoisFP3&amp;"1"))=G177,[0]!AnnéeFP3=F177),[0]!MontantFP3,0)+IF(AND(MONTH(DATEVALUE([0]!MoisFP4&amp;"1"))=G177,[0]!AnnéeFP4=F177),[0]!MontantFP4,0)+IF(AND(MONTH(DATEVALUE([0]!MoisFP1&amp;"1"))=G177,[0]!AnneeFP1=F177),[0]!MontantFP1,0)</f>
        <v>#NAME?</v>
      </c>
      <c r="I177" s="6" t="s">
        <v>40</v>
      </c>
      <c r="J177" s="6" t="s">
        <v>99</v>
      </c>
      <c r="K177" s="6" t="s">
        <v>41</v>
      </c>
    </row>
    <row r="178" spans="1:11">
      <c r="A178" s="5" t="e">
        <f t="shared" si="11"/>
        <v>#NAME?</v>
      </c>
      <c r="B178" s="7" t="e">
        <f>SUMIFS([0]!LCapitalFP3,[0]!LMoisFP3,$A178)++SUMIFS([0]!LCapitalfp2,[0]!LMoisfp2,$A178)+SUMIFS([0]!LCapitalFP4,[0]!LMoisFP4,$A178)++SUMIFS([0]!LCapitalFP1,[0]!LMoisFP1,$A178)</f>
        <v>#NAME?</v>
      </c>
      <c r="C178" s="7" t="e">
        <f>+SUMIFS([0]!LIntérêtsfp2,[0]!LMoisfp2,$A178)+SUMIFS([0]!LIntérêtsFP3,[0]!LMoisFP3,$A178)+SUMIFS([0]!LIntérêtsFP4,[0]!LMoisFP4,$A178)+SUMIFS([0]!LIntérêtsFP1,[0]!LMoisFP1,$A178)</f>
        <v>#NAME?</v>
      </c>
      <c r="D178" s="7" t="e">
        <f>+SUMIFS([0]!LAssuranceFp2,[0]!LMoisfp2,$A178)+SUMIFS([0]!LAssuranceFP3,[0]!LMoisFP3,$A178)+SUMIFS([0]!LAssuranceFP4,[0]!LMoisFP4,$A178)+SUMIFS([0]!LAssuranceFP1,[0]!LMoisFP1,$A178)</f>
        <v>#NAME?</v>
      </c>
      <c r="E178" s="7" t="e">
        <f t="shared" si="10"/>
        <v>#NAME?</v>
      </c>
      <c r="F178" s="6" t="e">
        <f t="shared" si="8"/>
        <v>#NAME?</v>
      </c>
      <c r="G178" s="6" t="e">
        <f t="shared" si="9"/>
        <v>#NAME?</v>
      </c>
      <c r="H178" s="1" t="e">
        <f>IF(AND(MONTH(DATEVALUE([0]!Moisfp2&amp;"1"))=G178,[0]!Anneefp2=F178),[0]!Montantfp2,0)+IF(AND(MONTH(DATEVALUE([0]!MoisFP3&amp;"1"))=G178,[0]!AnnéeFP3=F178),[0]!MontantFP3,0)+IF(AND(MONTH(DATEVALUE([0]!MoisFP4&amp;"1"))=G178,[0]!AnnéeFP4=F178),[0]!MontantFP4,0)+IF(AND(MONTH(DATEVALUE([0]!MoisFP1&amp;"1"))=G178,[0]!AnneeFP1=F178),[0]!MontantFP1,0)</f>
        <v>#NAME?</v>
      </c>
      <c r="I178" s="6" t="s">
        <v>40</v>
      </c>
      <c r="J178" s="6" t="s">
        <v>99</v>
      </c>
      <c r="K178" s="6" t="s">
        <v>41</v>
      </c>
    </row>
    <row r="179" spans="1:11">
      <c r="A179" s="5" t="e">
        <f t="shared" si="11"/>
        <v>#NAME?</v>
      </c>
      <c r="B179" s="7" t="e">
        <f>SUMIFS([0]!LCapitalFP3,[0]!LMoisFP3,$A179)++SUMIFS([0]!LCapitalfp2,[0]!LMoisfp2,$A179)+SUMIFS([0]!LCapitalFP4,[0]!LMoisFP4,$A179)++SUMIFS([0]!LCapitalFP1,[0]!LMoisFP1,$A179)</f>
        <v>#NAME?</v>
      </c>
      <c r="C179" s="7" t="e">
        <f>+SUMIFS([0]!LIntérêtsfp2,[0]!LMoisfp2,$A179)+SUMIFS([0]!LIntérêtsFP3,[0]!LMoisFP3,$A179)+SUMIFS([0]!LIntérêtsFP4,[0]!LMoisFP4,$A179)+SUMIFS([0]!LIntérêtsFP1,[0]!LMoisFP1,$A179)</f>
        <v>#NAME?</v>
      </c>
      <c r="D179" s="7" t="e">
        <f>+SUMIFS([0]!LAssuranceFp2,[0]!LMoisfp2,$A179)+SUMIFS([0]!LAssuranceFP3,[0]!LMoisFP3,$A179)+SUMIFS([0]!LAssuranceFP4,[0]!LMoisFP4,$A179)+SUMIFS([0]!LAssuranceFP1,[0]!LMoisFP1,$A179)</f>
        <v>#NAME?</v>
      </c>
      <c r="E179" s="7" t="e">
        <f t="shared" si="10"/>
        <v>#NAME?</v>
      </c>
      <c r="F179" s="6" t="e">
        <f t="shared" si="8"/>
        <v>#NAME?</v>
      </c>
      <c r="G179" s="6" t="e">
        <f t="shared" si="9"/>
        <v>#NAME?</v>
      </c>
      <c r="H179" s="1" t="e">
        <f>IF(AND(MONTH(DATEVALUE([0]!Moisfp2&amp;"1"))=G179,[0]!Anneefp2=F179),[0]!Montantfp2,0)+IF(AND(MONTH(DATEVALUE([0]!MoisFP3&amp;"1"))=G179,[0]!AnnéeFP3=F179),[0]!MontantFP3,0)+IF(AND(MONTH(DATEVALUE([0]!MoisFP4&amp;"1"))=G179,[0]!AnnéeFP4=F179),[0]!MontantFP4,0)+IF(AND(MONTH(DATEVALUE([0]!MoisFP1&amp;"1"))=G179,[0]!AnneeFP1=F179),[0]!MontantFP1,0)</f>
        <v>#NAME?</v>
      </c>
      <c r="I179" s="6" t="s">
        <v>40</v>
      </c>
      <c r="J179" s="6" t="s">
        <v>99</v>
      </c>
      <c r="K179" s="6" t="s">
        <v>41</v>
      </c>
    </row>
    <row r="180" spans="1:11">
      <c r="A180" s="5" t="e">
        <f t="shared" si="11"/>
        <v>#NAME?</v>
      </c>
      <c r="B180" s="7" t="e">
        <f>SUMIFS([0]!LCapitalFP3,[0]!LMoisFP3,$A180)++SUMIFS([0]!LCapitalfp2,[0]!LMoisfp2,$A180)+SUMIFS([0]!LCapitalFP4,[0]!LMoisFP4,$A180)++SUMIFS([0]!LCapitalFP1,[0]!LMoisFP1,$A180)</f>
        <v>#NAME?</v>
      </c>
      <c r="C180" s="7" t="e">
        <f>+SUMIFS([0]!LIntérêtsfp2,[0]!LMoisfp2,$A180)+SUMIFS([0]!LIntérêtsFP3,[0]!LMoisFP3,$A180)+SUMIFS([0]!LIntérêtsFP4,[0]!LMoisFP4,$A180)+SUMIFS([0]!LIntérêtsFP1,[0]!LMoisFP1,$A180)</f>
        <v>#NAME?</v>
      </c>
      <c r="D180" s="7" t="e">
        <f>+SUMIFS([0]!LAssuranceFp2,[0]!LMoisfp2,$A180)+SUMIFS([0]!LAssuranceFP3,[0]!LMoisFP3,$A180)+SUMIFS([0]!LAssuranceFP4,[0]!LMoisFP4,$A180)+SUMIFS([0]!LAssuranceFP1,[0]!LMoisFP1,$A180)</f>
        <v>#NAME?</v>
      </c>
      <c r="E180" s="7" t="e">
        <f t="shared" si="10"/>
        <v>#NAME?</v>
      </c>
      <c r="F180" s="6" t="e">
        <f t="shared" si="8"/>
        <v>#NAME?</v>
      </c>
      <c r="G180" s="6" t="e">
        <f t="shared" si="9"/>
        <v>#NAME?</v>
      </c>
      <c r="H180" s="1" t="e">
        <f>IF(AND(MONTH(DATEVALUE([0]!Moisfp2&amp;"1"))=G180,[0]!Anneefp2=F180),[0]!Montantfp2,0)+IF(AND(MONTH(DATEVALUE([0]!MoisFP3&amp;"1"))=G180,[0]!AnnéeFP3=F180),[0]!MontantFP3,0)+IF(AND(MONTH(DATEVALUE([0]!MoisFP4&amp;"1"))=G180,[0]!AnnéeFP4=F180),[0]!MontantFP4,0)+IF(AND(MONTH(DATEVALUE([0]!MoisFP1&amp;"1"))=G180,[0]!AnneeFP1=F180),[0]!MontantFP1,0)</f>
        <v>#NAME?</v>
      </c>
      <c r="I180" s="6" t="s">
        <v>40</v>
      </c>
      <c r="J180" s="6" t="s">
        <v>99</v>
      </c>
      <c r="K180" s="6" t="s">
        <v>41</v>
      </c>
    </row>
    <row r="181" spans="1:11">
      <c r="A181" s="5" t="e">
        <f t="shared" si="11"/>
        <v>#NAME?</v>
      </c>
      <c r="B181" s="7" t="e">
        <f>SUMIFS([0]!LCapitalFP3,[0]!LMoisFP3,$A181)++SUMIFS([0]!LCapitalfp2,[0]!LMoisfp2,$A181)+SUMIFS([0]!LCapitalFP4,[0]!LMoisFP4,$A181)++SUMIFS([0]!LCapitalFP1,[0]!LMoisFP1,$A181)</f>
        <v>#NAME?</v>
      </c>
      <c r="C181" s="7" t="e">
        <f>+SUMIFS([0]!LIntérêtsfp2,[0]!LMoisfp2,$A181)+SUMIFS([0]!LIntérêtsFP3,[0]!LMoisFP3,$A181)+SUMIFS([0]!LIntérêtsFP4,[0]!LMoisFP4,$A181)+SUMIFS([0]!LIntérêtsFP1,[0]!LMoisFP1,$A181)</f>
        <v>#NAME?</v>
      </c>
      <c r="D181" s="7" t="e">
        <f>+SUMIFS([0]!LAssuranceFp2,[0]!LMoisfp2,$A181)+SUMIFS([0]!LAssuranceFP3,[0]!LMoisFP3,$A181)+SUMIFS([0]!LAssuranceFP4,[0]!LMoisFP4,$A181)+SUMIFS([0]!LAssuranceFP1,[0]!LMoisFP1,$A181)</f>
        <v>#NAME?</v>
      </c>
      <c r="E181" s="7" t="e">
        <f t="shared" si="10"/>
        <v>#NAME?</v>
      </c>
      <c r="F181" s="6" t="e">
        <f t="shared" si="8"/>
        <v>#NAME?</v>
      </c>
      <c r="G181" s="6" t="e">
        <f t="shared" si="9"/>
        <v>#NAME?</v>
      </c>
      <c r="H181" s="1" t="e">
        <f>IF(AND(MONTH(DATEVALUE([0]!Moisfp2&amp;"1"))=G181,[0]!Anneefp2=F181),[0]!Montantfp2,0)+IF(AND(MONTH(DATEVALUE([0]!MoisFP3&amp;"1"))=G181,[0]!AnnéeFP3=F181),[0]!MontantFP3,0)+IF(AND(MONTH(DATEVALUE([0]!MoisFP4&amp;"1"))=G181,[0]!AnnéeFP4=F181),[0]!MontantFP4,0)+IF(AND(MONTH(DATEVALUE([0]!MoisFP1&amp;"1"))=G181,[0]!AnneeFP1=F181),[0]!MontantFP1,0)</f>
        <v>#NAME?</v>
      </c>
      <c r="I181" s="6" t="s">
        <v>40</v>
      </c>
      <c r="J181" s="6" t="s">
        <v>99</v>
      </c>
      <c r="K181" s="6" t="s">
        <v>41</v>
      </c>
    </row>
    <row r="182" spans="1:11">
      <c r="A182" s="5" t="e">
        <f t="shared" si="11"/>
        <v>#NAME?</v>
      </c>
      <c r="B182" s="7" t="e">
        <f>SUMIFS([0]!LCapitalFP3,[0]!LMoisFP3,$A182)++SUMIFS([0]!LCapitalfp2,[0]!LMoisfp2,$A182)+SUMIFS([0]!LCapitalFP4,[0]!LMoisFP4,$A182)++SUMIFS([0]!LCapitalFP1,[0]!LMoisFP1,$A182)</f>
        <v>#NAME?</v>
      </c>
      <c r="C182" s="7" t="e">
        <f>+SUMIFS([0]!LIntérêtsfp2,[0]!LMoisfp2,$A182)+SUMIFS([0]!LIntérêtsFP3,[0]!LMoisFP3,$A182)+SUMIFS([0]!LIntérêtsFP4,[0]!LMoisFP4,$A182)+SUMIFS([0]!LIntérêtsFP1,[0]!LMoisFP1,$A182)</f>
        <v>#NAME?</v>
      </c>
      <c r="D182" s="7" t="e">
        <f>+SUMIFS([0]!LAssuranceFp2,[0]!LMoisfp2,$A182)+SUMIFS([0]!LAssuranceFP3,[0]!LMoisFP3,$A182)+SUMIFS([0]!LAssuranceFP4,[0]!LMoisFP4,$A182)+SUMIFS([0]!LAssuranceFP1,[0]!LMoisFP1,$A182)</f>
        <v>#NAME?</v>
      </c>
      <c r="E182" s="7" t="e">
        <f t="shared" si="10"/>
        <v>#NAME?</v>
      </c>
      <c r="F182" s="6" t="e">
        <f t="shared" si="8"/>
        <v>#NAME?</v>
      </c>
      <c r="G182" s="6" t="e">
        <f t="shared" si="9"/>
        <v>#NAME?</v>
      </c>
      <c r="H182" s="1" t="e">
        <f>IF(AND(MONTH(DATEVALUE([0]!Moisfp2&amp;"1"))=G182,[0]!Anneefp2=F182),[0]!Montantfp2,0)+IF(AND(MONTH(DATEVALUE([0]!MoisFP3&amp;"1"))=G182,[0]!AnnéeFP3=F182),[0]!MontantFP3,0)+IF(AND(MONTH(DATEVALUE([0]!MoisFP4&amp;"1"))=G182,[0]!AnnéeFP4=F182),[0]!MontantFP4,0)+IF(AND(MONTH(DATEVALUE([0]!MoisFP1&amp;"1"))=G182,[0]!AnneeFP1=F182),[0]!MontantFP1,0)</f>
        <v>#NAME?</v>
      </c>
      <c r="I182" s="6" t="s">
        <v>40</v>
      </c>
      <c r="J182" s="6" t="s">
        <v>99</v>
      </c>
      <c r="K182" s="6" t="s">
        <v>41</v>
      </c>
    </row>
    <row r="183" spans="1:11">
      <c r="A183" s="5" t="e">
        <f t="shared" si="11"/>
        <v>#NAME?</v>
      </c>
      <c r="B183" s="7" t="e">
        <f>SUMIFS([0]!LCapitalFP3,[0]!LMoisFP3,$A183)++SUMIFS([0]!LCapitalfp2,[0]!LMoisfp2,$A183)+SUMIFS([0]!LCapitalFP4,[0]!LMoisFP4,$A183)++SUMIFS([0]!LCapitalFP1,[0]!LMoisFP1,$A183)</f>
        <v>#NAME?</v>
      </c>
      <c r="C183" s="7" t="e">
        <f>+SUMIFS([0]!LIntérêtsfp2,[0]!LMoisfp2,$A183)+SUMIFS([0]!LIntérêtsFP3,[0]!LMoisFP3,$A183)+SUMIFS([0]!LIntérêtsFP4,[0]!LMoisFP4,$A183)+SUMIFS([0]!LIntérêtsFP1,[0]!LMoisFP1,$A183)</f>
        <v>#NAME?</v>
      </c>
      <c r="D183" s="7" t="e">
        <f>+SUMIFS([0]!LAssuranceFp2,[0]!LMoisfp2,$A183)+SUMIFS([0]!LAssuranceFP3,[0]!LMoisFP3,$A183)+SUMIFS([0]!LAssuranceFP4,[0]!LMoisFP4,$A183)+SUMIFS([0]!LAssuranceFP1,[0]!LMoisFP1,$A183)</f>
        <v>#NAME?</v>
      </c>
      <c r="E183" s="7" t="e">
        <f t="shared" si="10"/>
        <v>#NAME?</v>
      </c>
      <c r="F183" s="6" t="e">
        <f t="shared" si="8"/>
        <v>#NAME?</v>
      </c>
      <c r="G183" s="6" t="e">
        <f t="shared" si="9"/>
        <v>#NAME?</v>
      </c>
      <c r="H183" s="1" t="e">
        <f>IF(AND(MONTH(DATEVALUE([0]!Moisfp2&amp;"1"))=G183,[0]!Anneefp2=F183),[0]!Montantfp2,0)+IF(AND(MONTH(DATEVALUE([0]!MoisFP3&amp;"1"))=G183,[0]!AnnéeFP3=F183),[0]!MontantFP3,0)+IF(AND(MONTH(DATEVALUE([0]!MoisFP4&amp;"1"))=G183,[0]!AnnéeFP4=F183),[0]!MontantFP4,0)+IF(AND(MONTH(DATEVALUE([0]!MoisFP1&amp;"1"))=G183,[0]!AnneeFP1=F183),[0]!MontantFP1,0)</f>
        <v>#NAME?</v>
      </c>
      <c r="I183" s="6" t="s">
        <v>40</v>
      </c>
      <c r="J183" s="6" t="s">
        <v>99</v>
      </c>
      <c r="K183" s="6" t="s">
        <v>41</v>
      </c>
    </row>
    <row r="184" spans="1:11">
      <c r="A184" s="5" t="e">
        <f t="shared" si="11"/>
        <v>#NAME?</v>
      </c>
      <c r="B184" s="7" t="e">
        <f>SUMIFS([0]!LCapitalFP3,[0]!LMoisFP3,$A184)++SUMIFS([0]!LCapitalfp2,[0]!LMoisfp2,$A184)+SUMIFS([0]!LCapitalFP4,[0]!LMoisFP4,$A184)++SUMIFS([0]!LCapitalFP1,[0]!LMoisFP1,$A184)</f>
        <v>#NAME?</v>
      </c>
      <c r="C184" s="7" t="e">
        <f>+SUMIFS([0]!LIntérêtsfp2,[0]!LMoisfp2,$A184)+SUMIFS([0]!LIntérêtsFP3,[0]!LMoisFP3,$A184)+SUMIFS([0]!LIntérêtsFP4,[0]!LMoisFP4,$A184)+SUMIFS([0]!LIntérêtsFP1,[0]!LMoisFP1,$A184)</f>
        <v>#NAME?</v>
      </c>
      <c r="D184" s="7" t="e">
        <f>+SUMIFS([0]!LAssuranceFp2,[0]!LMoisfp2,$A184)+SUMIFS([0]!LAssuranceFP3,[0]!LMoisFP3,$A184)+SUMIFS([0]!LAssuranceFP4,[0]!LMoisFP4,$A184)+SUMIFS([0]!LAssuranceFP1,[0]!LMoisFP1,$A184)</f>
        <v>#NAME?</v>
      </c>
      <c r="E184" s="7" t="e">
        <f t="shared" si="10"/>
        <v>#NAME?</v>
      </c>
      <c r="F184" s="6" t="e">
        <f t="shared" si="8"/>
        <v>#NAME?</v>
      </c>
      <c r="G184" s="6" t="e">
        <f t="shared" si="9"/>
        <v>#NAME?</v>
      </c>
      <c r="H184" s="1" t="e">
        <f>IF(AND(MONTH(DATEVALUE([0]!Moisfp2&amp;"1"))=G184,[0]!Anneefp2=F184),[0]!Montantfp2,0)+IF(AND(MONTH(DATEVALUE([0]!MoisFP3&amp;"1"))=G184,[0]!AnnéeFP3=F184),[0]!MontantFP3,0)+IF(AND(MONTH(DATEVALUE([0]!MoisFP4&amp;"1"))=G184,[0]!AnnéeFP4=F184),[0]!MontantFP4,0)+IF(AND(MONTH(DATEVALUE([0]!MoisFP1&amp;"1"))=G184,[0]!AnneeFP1=F184),[0]!MontantFP1,0)</f>
        <v>#NAME?</v>
      </c>
      <c r="I184" s="6" t="s">
        <v>40</v>
      </c>
      <c r="J184" s="6" t="s">
        <v>99</v>
      </c>
      <c r="K184" s="6" t="s">
        <v>41</v>
      </c>
    </row>
    <row r="185" spans="1:11">
      <c r="A185" s="5" t="e">
        <f t="shared" si="11"/>
        <v>#NAME?</v>
      </c>
      <c r="B185" s="7" t="e">
        <f>SUMIFS([0]!LCapitalFP3,[0]!LMoisFP3,$A185)++SUMIFS([0]!LCapitalfp2,[0]!LMoisfp2,$A185)+SUMIFS([0]!LCapitalFP4,[0]!LMoisFP4,$A185)++SUMIFS([0]!LCapitalFP1,[0]!LMoisFP1,$A185)</f>
        <v>#NAME?</v>
      </c>
      <c r="C185" s="7" t="e">
        <f>+SUMIFS([0]!LIntérêtsfp2,[0]!LMoisfp2,$A185)+SUMIFS([0]!LIntérêtsFP3,[0]!LMoisFP3,$A185)+SUMIFS([0]!LIntérêtsFP4,[0]!LMoisFP4,$A185)+SUMIFS([0]!LIntérêtsFP1,[0]!LMoisFP1,$A185)</f>
        <v>#NAME?</v>
      </c>
      <c r="D185" s="7" t="e">
        <f>+SUMIFS([0]!LAssuranceFp2,[0]!LMoisfp2,$A185)+SUMIFS([0]!LAssuranceFP3,[0]!LMoisFP3,$A185)+SUMIFS([0]!LAssuranceFP4,[0]!LMoisFP4,$A185)+SUMIFS([0]!LAssuranceFP1,[0]!LMoisFP1,$A185)</f>
        <v>#NAME?</v>
      </c>
      <c r="E185" s="7" t="e">
        <f t="shared" si="10"/>
        <v>#NAME?</v>
      </c>
      <c r="F185" s="6" t="e">
        <f t="shared" si="8"/>
        <v>#NAME?</v>
      </c>
      <c r="G185" s="6" t="e">
        <f t="shared" si="9"/>
        <v>#NAME?</v>
      </c>
      <c r="H185" s="1" t="e">
        <f>IF(AND(MONTH(DATEVALUE([0]!Moisfp2&amp;"1"))=G185,[0]!Anneefp2=F185),[0]!Montantfp2,0)+IF(AND(MONTH(DATEVALUE([0]!MoisFP3&amp;"1"))=G185,[0]!AnnéeFP3=F185),[0]!MontantFP3,0)+IF(AND(MONTH(DATEVALUE([0]!MoisFP4&amp;"1"))=G185,[0]!AnnéeFP4=F185),[0]!MontantFP4,0)+IF(AND(MONTH(DATEVALUE([0]!MoisFP1&amp;"1"))=G185,[0]!AnneeFP1=F185),[0]!MontantFP1,0)</f>
        <v>#NAME?</v>
      </c>
      <c r="I185" s="6" t="s">
        <v>40</v>
      </c>
      <c r="J185" s="6" t="s">
        <v>99</v>
      </c>
      <c r="K185" s="6" t="s">
        <v>41</v>
      </c>
    </row>
    <row r="186" spans="1:11">
      <c r="A186" s="5" t="e">
        <f t="shared" si="11"/>
        <v>#NAME?</v>
      </c>
      <c r="B186" s="7" t="e">
        <f>SUMIFS([0]!LCapitalFP3,[0]!LMoisFP3,$A186)++SUMIFS([0]!LCapitalfp2,[0]!LMoisfp2,$A186)+SUMIFS([0]!LCapitalFP4,[0]!LMoisFP4,$A186)++SUMIFS([0]!LCapitalFP1,[0]!LMoisFP1,$A186)</f>
        <v>#NAME?</v>
      </c>
      <c r="C186" s="7" t="e">
        <f>+SUMIFS([0]!LIntérêtsfp2,[0]!LMoisfp2,$A186)+SUMIFS([0]!LIntérêtsFP3,[0]!LMoisFP3,$A186)+SUMIFS([0]!LIntérêtsFP4,[0]!LMoisFP4,$A186)+SUMIFS([0]!LIntérêtsFP1,[0]!LMoisFP1,$A186)</f>
        <v>#NAME?</v>
      </c>
      <c r="D186" s="7" t="e">
        <f>+SUMIFS([0]!LAssuranceFp2,[0]!LMoisfp2,$A186)+SUMIFS([0]!LAssuranceFP3,[0]!LMoisFP3,$A186)+SUMIFS([0]!LAssuranceFP4,[0]!LMoisFP4,$A186)+SUMIFS([0]!LAssuranceFP1,[0]!LMoisFP1,$A186)</f>
        <v>#NAME?</v>
      </c>
      <c r="E186" s="7" t="e">
        <f t="shared" si="10"/>
        <v>#NAME?</v>
      </c>
      <c r="F186" s="6" t="e">
        <f t="shared" si="8"/>
        <v>#NAME?</v>
      </c>
      <c r="G186" s="6" t="e">
        <f t="shared" si="9"/>
        <v>#NAME?</v>
      </c>
      <c r="H186" s="1" t="e">
        <f>IF(AND(MONTH(DATEVALUE([0]!Moisfp2&amp;"1"))=G186,[0]!Anneefp2=F186),[0]!Montantfp2,0)+IF(AND(MONTH(DATEVALUE([0]!MoisFP3&amp;"1"))=G186,[0]!AnnéeFP3=F186),[0]!MontantFP3,0)+IF(AND(MONTH(DATEVALUE([0]!MoisFP4&amp;"1"))=G186,[0]!AnnéeFP4=F186),[0]!MontantFP4,0)+IF(AND(MONTH(DATEVALUE([0]!MoisFP1&amp;"1"))=G186,[0]!AnneeFP1=F186),[0]!MontantFP1,0)</f>
        <v>#NAME?</v>
      </c>
      <c r="I186" s="6" t="s">
        <v>40</v>
      </c>
      <c r="J186" s="6" t="s">
        <v>99</v>
      </c>
      <c r="K186" s="6" t="s">
        <v>41</v>
      </c>
    </row>
    <row r="187" spans="1:11">
      <c r="A187" s="5" t="e">
        <f t="shared" si="11"/>
        <v>#NAME?</v>
      </c>
      <c r="B187" s="7" t="e">
        <f>SUMIFS([0]!LCapitalFP3,[0]!LMoisFP3,$A187)++SUMIFS([0]!LCapitalfp2,[0]!LMoisfp2,$A187)+SUMIFS([0]!LCapitalFP4,[0]!LMoisFP4,$A187)++SUMIFS([0]!LCapitalFP1,[0]!LMoisFP1,$A187)</f>
        <v>#NAME?</v>
      </c>
      <c r="C187" s="7" t="e">
        <f>+SUMIFS([0]!LIntérêtsfp2,[0]!LMoisfp2,$A187)+SUMIFS([0]!LIntérêtsFP3,[0]!LMoisFP3,$A187)+SUMIFS([0]!LIntérêtsFP4,[0]!LMoisFP4,$A187)+SUMIFS([0]!LIntérêtsFP1,[0]!LMoisFP1,$A187)</f>
        <v>#NAME?</v>
      </c>
      <c r="D187" s="7" t="e">
        <f>+SUMIFS([0]!LAssuranceFp2,[0]!LMoisfp2,$A187)+SUMIFS([0]!LAssuranceFP3,[0]!LMoisFP3,$A187)+SUMIFS([0]!LAssuranceFP4,[0]!LMoisFP4,$A187)+SUMIFS([0]!LAssuranceFP1,[0]!LMoisFP1,$A187)</f>
        <v>#NAME?</v>
      </c>
      <c r="E187" s="7" t="e">
        <f t="shared" si="10"/>
        <v>#NAME?</v>
      </c>
      <c r="F187" s="6" t="e">
        <f t="shared" si="8"/>
        <v>#NAME?</v>
      </c>
      <c r="G187" s="6" t="e">
        <f t="shared" si="9"/>
        <v>#NAME?</v>
      </c>
      <c r="H187" s="1" t="e">
        <f>IF(AND(MONTH(DATEVALUE([0]!Moisfp2&amp;"1"))=G187,[0]!Anneefp2=F187),[0]!Montantfp2,0)+IF(AND(MONTH(DATEVALUE([0]!MoisFP3&amp;"1"))=G187,[0]!AnnéeFP3=F187),[0]!MontantFP3,0)+IF(AND(MONTH(DATEVALUE([0]!MoisFP4&amp;"1"))=G187,[0]!AnnéeFP4=F187),[0]!MontantFP4,0)+IF(AND(MONTH(DATEVALUE([0]!MoisFP1&amp;"1"))=G187,[0]!AnneeFP1=F187),[0]!MontantFP1,0)</f>
        <v>#NAME?</v>
      </c>
      <c r="I187" s="6" t="s">
        <v>40</v>
      </c>
      <c r="J187" s="6" t="s">
        <v>99</v>
      </c>
      <c r="K187" s="6" t="s">
        <v>41</v>
      </c>
    </row>
    <row r="188" spans="1:11">
      <c r="A188" s="5" t="e">
        <f t="shared" si="11"/>
        <v>#NAME?</v>
      </c>
      <c r="B188" s="7" t="e">
        <f>SUMIFS([0]!LCapitalFP3,[0]!LMoisFP3,$A188)++SUMIFS([0]!LCapitalfp2,[0]!LMoisfp2,$A188)+SUMIFS([0]!LCapitalFP4,[0]!LMoisFP4,$A188)++SUMIFS([0]!LCapitalFP1,[0]!LMoisFP1,$A188)</f>
        <v>#NAME?</v>
      </c>
      <c r="C188" s="7" t="e">
        <f>+SUMIFS([0]!LIntérêtsfp2,[0]!LMoisfp2,$A188)+SUMIFS([0]!LIntérêtsFP3,[0]!LMoisFP3,$A188)+SUMIFS([0]!LIntérêtsFP4,[0]!LMoisFP4,$A188)+SUMIFS([0]!LIntérêtsFP1,[0]!LMoisFP1,$A188)</f>
        <v>#NAME?</v>
      </c>
      <c r="D188" s="7" t="e">
        <f>+SUMIFS([0]!LAssuranceFp2,[0]!LMoisfp2,$A188)+SUMIFS([0]!LAssuranceFP3,[0]!LMoisFP3,$A188)+SUMIFS([0]!LAssuranceFP4,[0]!LMoisFP4,$A188)+SUMIFS([0]!LAssuranceFP1,[0]!LMoisFP1,$A188)</f>
        <v>#NAME?</v>
      </c>
      <c r="E188" s="7" t="e">
        <f t="shared" si="10"/>
        <v>#NAME?</v>
      </c>
      <c r="F188" s="6" t="e">
        <f t="shared" si="8"/>
        <v>#NAME?</v>
      </c>
      <c r="G188" s="6" t="e">
        <f t="shared" si="9"/>
        <v>#NAME?</v>
      </c>
      <c r="H188" s="1" t="e">
        <f>IF(AND(MONTH(DATEVALUE([0]!Moisfp2&amp;"1"))=G188,[0]!Anneefp2=F188),[0]!Montantfp2,0)+IF(AND(MONTH(DATEVALUE([0]!MoisFP3&amp;"1"))=G188,[0]!AnnéeFP3=F188),[0]!MontantFP3,0)+IF(AND(MONTH(DATEVALUE([0]!MoisFP4&amp;"1"))=G188,[0]!AnnéeFP4=F188),[0]!MontantFP4,0)+IF(AND(MONTH(DATEVALUE([0]!MoisFP1&amp;"1"))=G188,[0]!AnneeFP1=F188),[0]!MontantFP1,0)</f>
        <v>#NAME?</v>
      </c>
      <c r="I188" s="6" t="s">
        <v>40</v>
      </c>
      <c r="J188" s="6" t="s">
        <v>99</v>
      </c>
      <c r="K188" s="6" t="s">
        <v>41</v>
      </c>
    </row>
    <row r="189" spans="1:11">
      <c r="A189" s="5" t="e">
        <f t="shared" si="11"/>
        <v>#NAME?</v>
      </c>
      <c r="B189" s="7" t="e">
        <f>SUMIFS([0]!LCapitalFP3,[0]!LMoisFP3,$A189)++SUMIFS([0]!LCapitalfp2,[0]!LMoisfp2,$A189)+SUMIFS([0]!LCapitalFP4,[0]!LMoisFP4,$A189)++SUMIFS([0]!LCapitalFP1,[0]!LMoisFP1,$A189)</f>
        <v>#NAME?</v>
      </c>
      <c r="C189" s="7" t="e">
        <f>+SUMIFS([0]!LIntérêtsfp2,[0]!LMoisfp2,$A189)+SUMIFS([0]!LIntérêtsFP3,[0]!LMoisFP3,$A189)+SUMIFS([0]!LIntérêtsFP4,[0]!LMoisFP4,$A189)+SUMIFS([0]!LIntérêtsFP1,[0]!LMoisFP1,$A189)</f>
        <v>#NAME?</v>
      </c>
      <c r="D189" s="7" t="e">
        <f>+SUMIFS([0]!LAssuranceFp2,[0]!LMoisfp2,$A189)+SUMIFS([0]!LAssuranceFP3,[0]!LMoisFP3,$A189)+SUMIFS([0]!LAssuranceFP4,[0]!LMoisFP4,$A189)+SUMIFS([0]!LAssuranceFP1,[0]!LMoisFP1,$A189)</f>
        <v>#NAME?</v>
      </c>
      <c r="E189" s="7" t="e">
        <f t="shared" si="10"/>
        <v>#NAME?</v>
      </c>
      <c r="F189" s="6" t="e">
        <f t="shared" si="8"/>
        <v>#NAME?</v>
      </c>
      <c r="G189" s="6" t="e">
        <f t="shared" si="9"/>
        <v>#NAME?</v>
      </c>
      <c r="H189" s="1" t="e">
        <f>IF(AND(MONTH(DATEVALUE([0]!Moisfp2&amp;"1"))=G189,[0]!Anneefp2=F189),[0]!Montantfp2,0)+IF(AND(MONTH(DATEVALUE([0]!MoisFP3&amp;"1"))=G189,[0]!AnnéeFP3=F189),[0]!MontantFP3,0)+IF(AND(MONTH(DATEVALUE([0]!MoisFP4&amp;"1"))=G189,[0]!AnnéeFP4=F189),[0]!MontantFP4,0)+IF(AND(MONTH(DATEVALUE([0]!MoisFP1&amp;"1"))=G189,[0]!AnneeFP1=F189),[0]!MontantFP1,0)</f>
        <v>#NAME?</v>
      </c>
      <c r="I189" s="6" t="s">
        <v>40</v>
      </c>
      <c r="J189" s="6" t="s">
        <v>99</v>
      </c>
      <c r="K189" s="6" t="s">
        <v>41</v>
      </c>
    </row>
    <row r="190" spans="1:11">
      <c r="A190" s="5" t="e">
        <f t="shared" si="11"/>
        <v>#NAME?</v>
      </c>
      <c r="B190" s="7" t="e">
        <f>SUMIFS([0]!LCapitalFP3,[0]!LMoisFP3,$A190)++SUMIFS([0]!LCapitalfp2,[0]!LMoisfp2,$A190)+SUMIFS([0]!LCapitalFP4,[0]!LMoisFP4,$A190)++SUMIFS([0]!LCapitalFP1,[0]!LMoisFP1,$A190)</f>
        <v>#NAME?</v>
      </c>
      <c r="C190" s="7" t="e">
        <f>+SUMIFS([0]!LIntérêtsfp2,[0]!LMoisfp2,$A190)+SUMIFS([0]!LIntérêtsFP3,[0]!LMoisFP3,$A190)+SUMIFS([0]!LIntérêtsFP4,[0]!LMoisFP4,$A190)+SUMIFS([0]!LIntérêtsFP1,[0]!LMoisFP1,$A190)</f>
        <v>#NAME?</v>
      </c>
      <c r="D190" s="7" t="e">
        <f>+SUMIFS([0]!LAssuranceFp2,[0]!LMoisfp2,$A190)+SUMIFS([0]!LAssuranceFP3,[0]!LMoisFP3,$A190)+SUMIFS([0]!LAssuranceFP4,[0]!LMoisFP4,$A190)+SUMIFS([0]!LAssuranceFP1,[0]!LMoisFP1,$A190)</f>
        <v>#NAME?</v>
      </c>
      <c r="E190" s="7" t="e">
        <f t="shared" si="10"/>
        <v>#NAME?</v>
      </c>
      <c r="F190" s="6" t="e">
        <f t="shared" si="8"/>
        <v>#NAME?</v>
      </c>
      <c r="G190" s="6" t="e">
        <f t="shared" si="9"/>
        <v>#NAME?</v>
      </c>
      <c r="H190" s="1" t="e">
        <f>IF(AND(MONTH(DATEVALUE([0]!Moisfp2&amp;"1"))=G190,[0]!Anneefp2=F190),[0]!Montantfp2,0)+IF(AND(MONTH(DATEVALUE([0]!MoisFP3&amp;"1"))=G190,[0]!AnnéeFP3=F190),[0]!MontantFP3,0)+IF(AND(MONTH(DATEVALUE([0]!MoisFP4&amp;"1"))=G190,[0]!AnnéeFP4=F190),[0]!MontantFP4,0)+IF(AND(MONTH(DATEVALUE([0]!MoisFP1&amp;"1"))=G190,[0]!AnneeFP1=F190),[0]!MontantFP1,0)</f>
        <v>#NAME?</v>
      </c>
      <c r="I190" s="6" t="s">
        <v>40</v>
      </c>
      <c r="J190" s="6" t="s">
        <v>99</v>
      </c>
      <c r="K190" s="6" t="s">
        <v>41</v>
      </c>
    </row>
    <row r="191" spans="1:11">
      <c r="A191" s="5" t="e">
        <f t="shared" si="11"/>
        <v>#NAME?</v>
      </c>
      <c r="B191" s="7" t="e">
        <f>SUMIFS([0]!LCapitalFP3,[0]!LMoisFP3,$A191)++SUMIFS([0]!LCapitalfp2,[0]!LMoisfp2,$A191)+SUMIFS([0]!LCapitalFP4,[0]!LMoisFP4,$A191)++SUMIFS([0]!LCapitalFP1,[0]!LMoisFP1,$A191)</f>
        <v>#NAME?</v>
      </c>
      <c r="C191" s="7" t="e">
        <f>+SUMIFS([0]!LIntérêtsfp2,[0]!LMoisfp2,$A191)+SUMIFS([0]!LIntérêtsFP3,[0]!LMoisFP3,$A191)+SUMIFS([0]!LIntérêtsFP4,[0]!LMoisFP4,$A191)+SUMIFS([0]!LIntérêtsFP1,[0]!LMoisFP1,$A191)</f>
        <v>#NAME?</v>
      </c>
      <c r="D191" s="7" t="e">
        <f>+SUMIFS([0]!LAssuranceFp2,[0]!LMoisfp2,$A191)+SUMIFS([0]!LAssuranceFP3,[0]!LMoisFP3,$A191)+SUMIFS([0]!LAssuranceFP4,[0]!LMoisFP4,$A191)+SUMIFS([0]!LAssuranceFP1,[0]!LMoisFP1,$A191)</f>
        <v>#NAME?</v>
      </c>
      <c r="E191" s="7" t="e">
        <f t="shared" si="10"/>
        <v>#NAME?</v>
      </c>
      <c r="F191" s="6" t="e">
        <f t="shared" si="8"/>
        <v>#NAME?</v>
      </c>
      <c r="G191" s="6" t="e">
        <f t="shared" si="9"/>
        <v>#NAME?</v>
      </c>
      <c r="H191" s="1" t="e">
        <f>IF(AND(MONTH(DATEVALUE([0]!Moisfp2&amp;"1"))=G191,[0]!Anneefp2=F191),[0]!Montantfp2,0)+IF(AND(MONTH(DATEVALUE([0]!MoisFP3&amp;"1"))=G191,[0]!AnnéeFP3=F191),[0]!MontantFP3,0)+IF(AND(MONTH(DATEVALUE([0]!MoisFP4&amp;"1"))=G191,[0]!AnnéeFP4=F191),[0]!MontantFP4,0)+IF(AND(MONTH(DATEVALUE([0]!MoisFP1&amp;"1"))=G191,[0]!AnneeFP1=F191),[0]!MontantFP1,0)</f>
        <v>#NAME?</v>
      </c>
      <c r="I191" s="6" t="s">
        <v>40</v>
      </c>
      <c r="J191" s="6" t="s">
        <v>99</v>
      </c>
      <c r="K191" s="6" t="s">
        <v>41</v>
      </c>
    </row>
    <row r="192" spans="1:11">
      <c r="A192" s="5" t="e">
        <f t="shared" si="11"/>
        <v>#NAME?</v>
      </c>
      <c r="B192" s="7" t="e">
        <f>SUMIFS([0]!LCapitalFP3,[0]!LMoisFP3,$A192)++SUMIFS([0]!LCapitalfp2,[0]!LMoisfp2,$A192)+SUMIFS([0]!LCapitalFP4,[0]!LMoisFP4,$A192)++SUMIFS([0]!LCapitalFP1,[0]!LMoisFP1,$A192)</f>
        <v>#NAME?</v>
      </c>
      <c r="C192" s="7" t="e">
        <f>+SUMIFS([0]!LIntérêtsfp2,[0]!LMoisfp2,$A192)+SUMIFS([0]!LIntérêtsFP3,[0]!LMoisFP3,$A192)+SUMIFS([0]!LIntérêtsFP4,[0]!LMoisFP4,$A192)+SUMIFS([0]!LIntérêtsFP1,[0]!LMoisFP1,$A192)</f>
        <v>#NAME?</v>
      </c>
      <c r="D192" s="7" t="e">
        <f>+SUMIFS([0]!LAssuranceFp2,[0]!LMoisfp2,$A192)+SUMIFS([0]!LAssuranceFP3,[0]!LMoisFP3,$A192)+SUMIFS([0]!LAssuranceFP4,[0]!LMoisFP4,$A192)+SUMIFS([0]!LAssuranceFP1,[0]!LMoisFP1,$A192)</f>
        <v>#NAME?</v>
      </c>
      <c r="E192" s="7" t="e">
        <f t="shared" si="10"/>
        <v>#NAME?</v>
      </c>
      <c r="F192" s="6" t="e">
        <f t="shared" si="8"/>
        <v>#NAME?</v>
      </c>
      <c r="G192" s="6" t="e">
        <f t="shared" si="9"/>
        <v>#NAME?</v>
      </c>
      <c r="H192" s="1" t="e">
        <f>IF(AND(MONTH(DATEVALUE([0]!Moisfp2&amp;"1"))=G192,[0]!Anneefp2=F192),[0]!Montantfp2,0)+IF(AND(MONTH(DATEVALUE([0]!MoisFP3&amp;"1"))=G192,[0]!AnnéeFP3=F192),[0]!MontantFP3,0)+IF(AND(MONTH(DATEVALUE([0]!MoisFP4&amp;"1"))=G192,[0]!AnnéeFP4=F192),[0]!MontantFP4,0)+IF(AND(MONTH(DATEVALUE([0]!MoisFP1&amp;"1"))=G192,[0]!AnneeFP1=F192),[0]!MontantFP1,0)</f>
        <v>#NAME?</v>
      </c>
      <c r="I192" s="6" t="s">
        <v>40</v>
      </c>
      <c r="J192" s="6" t="s">
        <v>99</v>
      </c>
      <c r="K192" s="6" t="s">
        <v>41</v>
      </c>
    </row>
    <row r="193" spans="1:11">
      <c r="A193" s="5" t="e">
        <f t="shared" si="11"/>
        <v>#NAME?</v>
      </c>
      <c r="B193" s="7" t="e">
        <f>SUMIFS([0]!LCapitalFP3,[0]!LMoisFP3,$A193)++SUMIFS([0]!LCapitalfp2,[0]!LMoisfp2,$A193)+SUMIFS([0]!LCapitalFP4,[0]!LMoisFP4,$A193)++SUMIFS([0]!LCapitalFP1,[0]!LMoisFP1,$A193)</f>
        <v>#NAME?</v>
      </c>
      <c r="C193" s="7" t="e">
        <f>+SUMIFS([0]!LIntérêtsfp2,[0]!LMoisfp2,$A193)+SUMIFS([0]!LIntérêtsFP3,[0]!LMoisFP3,$A193)+SUMIFS([0]!LIntérêtsFP4,[0]!LMoisFP4,$A193)+SUMIFS([0]!LIntérêtsFP1,[0]!LMoisFP1,$A193)</f>
        <v>#NAME?</v>
      </c>
      <c r="D193" s="7" t="e">
        <f>+SUMIFS([0]!LAssuranceFp2,[0]!LMoisfp2,$A193)+SUMIFS([0]!LAssuranceFP3,[0]!LMoisFP3,$A193)+SUMIFS([0]!LAssuranceFP4,[0]!LMoisFP4,$A193)+SUMIFS([0]!LAssuranceFP1,[0]!LMoisFP1,$A193)</f>
        <v>#NAME?</v>
      </c>
      <c r="E193" s="7" t="e">
        <f t="shared" si="10"/>
        <v>#NAME?</v>
      </c>
      <c r="F193" s="6" t="e">
        <f t="shared" si="8"/>
        <v>#NAME?</v>
      </c>
      <c r="G193" s="6" t="e">
        <f t="shared" si="9"/>
        <v>#NAME?</v>
      </c>
      <c r="H193" s="1" t="e">
        <f>IF(AND(MONTH(DATEVALUE([0]!Moisfp2&amp;"1"))=G193,[0]!Anneefp2=F193),[0]!Montantfp2,0)+IF(AND(MONTH(DATEVALUE([0]!MoisFP3&amp;"1"))=G193,[0]!AnnéeFP3=F193),[0]!MontantFP3,0)+IF(AND(MONTH(DATEVALUE([0]!MoisFP4&amp;"1"))=G193,[0]!AnnéeFP4=F193),[0]!MontantFP4,0)+IF(AND(MONTH(DATEVALUE([0]!MoisFP1&amp;"1"))=G193,[0]!AnneeFP1=F193),[0]!MontantFP1,0)</f>
        <v>#NAME?</v>
      </c>
      <c r="I193" s="6" t="s">
        <v>40</v>
      </c>
      <c r="J193" s="6" t="s">
        <v>99</v>
      </c>
      <c r="K193" s="6" t="s">
        <v>41</v>
      </c>
    </row>
    <row r="194" spans="1:11">
      <c r="A194" s="5" t="e">
        <f t="shared" si="11"/>
        <v>#NAME?</v>
      </c>
      <c r="B194" s="7" t="e">
        <f>SUMIFS([0]!LCapitalFP3,[0]!LMoisFP3,$A194)++SUMIFS([0]!LCapitalfp2,[0]!LMoisfp2,$A194)+SUMIFS([0]!LCapitalFP4,[0]!LMoisFP4,$A194)++SUMIFS([0]!LCapitalFP1,[0]!LMoisFP1,$A194)</f>
        <v>#NAME?</v>
      </c>
      <c r="C194" s="7" t="e">
        <f>+SUMIFS([0]!LIntérêtsfp2,[0]!LMoisfp2,$A194)+SUMIFS([0]!LIntérêtsFP3,[0]!LMoisFP3,$A194)+SUMIFS([0]!LIntérêtsFP4,[0]!LMoisFP4,$A194)+SUMIFS([0]!LIntérêtsFP1,[0]!LMoisFP1,$A194)</f>
        <v>#NAME?</v>
      </c>
      <c r="D194" s="7" t="e">
        <f>+SUMIFS([0]!LAssuranceFp2,[0]!LMoisfp2,$A194)+SUMIFS([0]!LAssuranceFP3,[0]!LMoisFP3,$A194)+SUMIFS([0]!LAssuranceFP4,[0]!LMoisFP4,$A194)+SUMIFS([0]!LAssuranceFP1,[0]!LMoisFP1,$A194)</f>
        <v>#NAME?</v>
      </c>
      <c r="E194" s="7" t="e">
        <f t="shared" si="10"/>
        <v>#NAME?</v>
      </c>
      <c r="F194" s="6" t="e">
        <f t="shared" ref="F194:F257" si="12">YEAR(A194:A392)</f>
        <v>#NAME?</v>
      </c>
      <c r="G194" s="6" t="e">
        <f t="shared" ref="G194:G257" si="13">MONTH(A194)</f>
        <v>#NAME?</v>
      </c>
      <c r="H194" s="1" t="e">
        <f>IF(AND(MONTH(DATEVALUE([0]!Moisfp2&amp;"1"))=G194,[0]!Anneefp2=F194),[0]!Montantfp2,0)+IF(AND(MONTH(DATEVALUE([0]!MoisFP3&amp;"1"))=G194,[0]!AnnéeFP3=F194),[0]!MontantFP3,0)+IF(AND(MONTH(DATEVALUE([0]!MoisFP4&amp;"1"))=G194,[0]!AnnéeFP4=F194),[0]!MontantFP4,0)+IF(AND(MONTH(DATEVALUE([0]!MoisFP1&amp;"1"))=G194,[0]!AnneeFP1=F194),[0]!MontantFP1,0)</f>
        <v>#NAME?</v>
      </c>
      <c r="I194" s="6" t="s">
        <v>40</v>
      </c>
      <c r="J194" s="6" t="s">
        <v>99</v>
      </c>
      <c r="K194" s="6" t="s">
        <v>41</v>
      </c>
    </row>
    <row r="195" spans="1:11">
      <c r="A195" s="5" t="e">
        <f t="shared" si="11"/>
        <v>#NAME?</v>
      </c>
      <c r="B195" s="7" t="e">
        <f>SUMIFS([0]!LCapitalFP3,[0]!LMoisFP3,$A195)++SUMIFS([0]!LCapitalfp2,[0]!LMoisfp2,$A195)+SUMIFS([0]!LCapitalFP4,[0]!LMoisFP4,$A195)++SUMIFS([0]!LCapitalFP1,[0]!LMoisFP1,$A195)</f>
        <v>#NAME?</v>
      </c>
      <c r="C195" s="7" t="e">
        <f>+SUMIFS([0]!LIntérêtsfp2,[0]!LMoisfp2,$A195)+SUMIFS([0]!LIntérêtsFP3,[0]!LMoisFP3,$A195)+SUMIFS([0]!LIntérêtsFP4,[0]!LMoisFP4,$A195)+SUMIFS([0]!LIntérêtsFP1,[0]!LMoisFP1,$A195)</f>
        <v>#NAME?</v>
      </c>
      <c r="D195" s="7" t="e">
        <f>+SUMIFS([0]!LAssuranceFp2,[0]!LMoisfp2,$A195)+SUMIFS([0]!LAssuranceFP3,[0]!LMoisFP3,$A195)+SUMIFS([0]!LAssuranceFP4,[0]!LMoisFP4,$A195)+SUMIFS([0]!LAssuranceFP1,[0]!LMoisFP1,$A195)</f>
        <v>#NAME?</v>
      </c>
      <c r="E195" s="7" t="e">
        <f t="shared" ref="E195:E258" si="14">C195+D195</f>
        <v>#NAME?</v>
      </c>
      <c r="F195" s="6" t="e">
        <f t="shared" si="12"/>
        <v>#NAME?</v>
      </c>
      <c r="G195" s="6" t="e">
        <f t="shared" si="13"/>
        <v>#NAME?</v>
      </c>
      <c r="H195" s="1" t="e">
        <f>IF(AND(MONTH(DATEVALUE([0]!Moisfp2&amp;"1"))=G195,[0]!Anneefp2=F195),[0]!Montantfp2,0)+IF(AND(MONTH(DATEVALUE([0]!MoisFP3&amp;"1"))=G195,[0]!AnnéeFP3=F195),[0]!MontantFP3,0)+IF(AND(MONTH(DATEVALUE([0]!MoisFP4&amp;"1"))=G195,[0]!AnnéeFP4=F195),[0]!MontantFP4,0)+IF(AND(MONTH(DATEVALUE([0]!MoisFP1&amp;"1"))=G195,[0]!AnneeFP1=F195),[0]!MontantFP1,0)</f>
        <v>#NAME?</v>
      </c>
      <c r="I195" s="6" t="s">
        <v>40</v>
      </c>
      <c r="J195" s="6" t="s">
        <v>99</v>
      </c>
      <c r="K195" s="6" t="s">
        <v>41</v>
      </c>
    </row>
    <row r="196" spans="1:11">
      <c r="A196" s="5" t="e">
        <f t="shared" si="11"/>
        <v>#NAME?</v>
      </c>
      <c r="B196" s="7" t="e">
        <f>SUMIFS([0]!LCapitalFP3,[0]!LMoisFP3,$A196)++SUMIFS([0]!LCapitalfp2,[0]!LMoisfp2,$A196)+SUMIFS([0]!LCapitalFP4,[0]!LMoisFP4,$A196)++SUMIFS([0]!LCapitalFP1,[0]!LMoisFP1,$A196)</f>
        <v>#NAME?</v>
      </c>
      <c r="C196" s="7" t="e">
        <f>+SUMIFS([0]!LIntérêtsfp2,[0]!LMoisfp2,$A196)+SUMIFS([0]!LIntérêtsFP3,[0]!LMoisFP3,$A196)+SUMIFS([0]!LIntérêtsFP4,[0]!LMoisFP4,$A196)+SUMIFS([0]!LIntérêtsFP1,[0]!LMoisFP1,$A196)</f>
        <v>#NAME?</v>
      </c>
      <c r="D196" s="7" t="e">
        <f>+SUMIFS([0]!LAssuranceFp2,[0]!LMoisfp2,$A196)+SUMIFS([0]!LAssuranceFP3,[0]!LMoisFP3,$A196)+SUMIFS([0]!LAssuranceFP4,[0]!LMoisFP4,$A196)+SUMIFS([0]!LAssuranceFP1,[0]!LMoisFP1,$A196)</f>
        <v>#NAME?</v>
      </c>
      <c r="E196" s="7" t="e">
        <f t="shared" si="14"/>
        <v>#NAME?</v>
      </c>
      <c r="F196" s="6" t="e">
        <f t="shared" si="12"/>
        <v>#NAME?</v>
      </c>
      <c r="G196" s="6" t="e">
        <f t="shared" si="13"/>
        <v>#NAME?</v>
      </c>
      <c r="H196" s="1" t="e">
        <f>IF(AND(MONTH(DATEVALUE([0]!Moisfp2&amp;"1"))=G196,[0]!Anneefp2=F196),[0]!Montantfp2,0)+IF(AND(MONTH(DATEVALUE([0]!MoisFP3&amp;"1"))=G196,[0]!AnnéeFP3=F196),[0]!MontantFP3,0)+IF(AND(MONTH(DATEVALUE([0]!MoisFP4&amp;"1"))=G196,[0]!AnnéeFP4=F196),[0]!MontantFP4,0)+IF(AND(MONTH(DATEVALUE([0]!MoisFP1&amp;"1"))=G196,[0]!AnneeFP1=F196),[0]!MontantFP1,0)</f>
        <v>#NAME?</v>
      </c>
      <c r="I196" s="6" t="s">
        <v>40</v>
      </c>
      <c r="J196" s="6" t="s">
        <v>99</v>
      </c>
      <c r="K196" s="6" t="s">
        <v>41</v>
      </c>
    </row>
    <row r="197" spans="1:11">
      <c r="A197" s="5" t="e">
        <f t="shared" ref="A197:A260" si="15">DATE(YEAR(A196),MONTH(A196)+1,1)</f>
        <v>#NAME?</v>
      </c>
      <c r="B197" s="7" t="e">
        <f>SUMIFS([0]!LCapitalFP3,[0]!LMoisFP3,$A197)++SUMIFS([0]!LCapitalfp2,[0]!LMoisfp2,$A197)+SUMIFS([0]!LCapitalFP4,[0]!LMoisFP4,$A197)++SUMIFS([0]!LCapitalFP1,[0]!LMoisFP1,$A197)</f>
        <v>#NAME?</v>
      </c>
      <c r="C197" s="7" t="e">
        <f>+SUMIFS([0]!LIntérêtsfp2,[0]!LMoisfp2,$A197)+SUMIFS([0]!LIntérêtsFP3,[0]!LMoisFP3,$A197)+SUMIFS([0]!LIntérêtsFP4,[0]!LMoisFP4,$A197)+SUMIFS([0]!LIntérêtsFP1,[0]!LMoisFP1,$A197)</f>
        <v>#NAME?</v>
      </c>
      <c r="D197" s="7" t="e">
        <f>+SUMIFS([0]!LAssuranceFp2,[0]!LMoisfp2,$A197)+SUMIFS([0]!LAssuranceFP3,[0]!LMoisFP3,$A197)+SUMIFS([0]!LAssuranceFP4,[0]!LMoisFP4,$A197)+SUMIFS([0]!LAssuranceFP1,[0]!LMoisFP1,$A197)</f>
        <v>#NAME?</v>
      </c>
      <c r="E197" s="7" t="e">
        <f t="shared" si="14"/>
        <v>#NAME?</v>
      </c>
      <c r="F197" s="6" t="e">
        <f t="shared" si="12"/>
        <v>#NAME?</v>
      </c>
      <c r="G197" s="6" t="e">
        <f t="shared" si="13"/>
        <v>#NAME?</v>
      </c>
      <c r="H197" s="1" t="e">
        <f>IF(AND(MONTH(DATEVALUE([0]!Moisfp2&amp;"1"))=G197,[0]!Anneefp2=F197),[0]!Montantfp2,0)+IF(AND(MONTH(DATEVALUE([0]!MoisFP3&amp;"1"))=G197,[0]!AnnéeFP3=F197),[0]!MontantFP3,0)+IF(AND(MONTH(DATEVALUE([0]!MoisFP4&amp;"1"))=G197,[0]!AnnéeFP4=F197),[0]!MontantFP4,0)+IF(AND(MONTH(DATEVALUE([0]!MoisFP1&amp;"1"))=G197,[0]!AnneeFP1=F197),[0]!MontantFP1,0)</f>
        <v>#NAME?</v>
      </c>
      <c r="I197" s="6" t="s">
        <v>40</v>
      </c>
      <c r="J197" s="6" t="s">
        <v>99</v>
      </c>
      <c r="K197" s="6" t="s">
        <v>41</v>
      </c>
    </row>
    <row r="198" spans="1:11">
      <c r="A198" s="5" t="e">
        <f t="shared" si="15"/>
        <v>#NAME?</v>
      </c>
      <c r="B198" s="7" t="e">
        <f>SUMIFS([0]!LCapitalFP3,[0]!LMoisFP3,$A198)++SUMIFS([0]!LCapitalfp2,[0]!LMoisfp2,$A198)+SUMIFS([0]!LCapitalFP4,[0]!LMoisFP4,$A198)++SUMIFS([0]!LCapitalFP1,[0]!LMoisFP1,$A198)</f>
        <v>#NAME?</v>
      </c>
      <c r="C198" s="7" t="e">
        <f>+SUMIFS([0]!LIntérêtsfp2,[0]!LMoisfp2,$A198)+SUMIFS([0]!LIntérêtsFP3,[0]!LMoisFP3,$A198)+SUMIFS([0]!LIntérêtsFP4,[0]!LMoisFP4,$A198)+SUMIFS([0]!LIntérêtsFP1,[0]!LMoisFP1,$A198)</f>
        <v>#NAME?</v>
      </c>
      <c r="D198" s="7" t="e">
        <f>+SUMIFS([0]!LAssuranceFp2,[0]!LMoisfp2,$A198)+SUMIFS([0]!LAssuranceFP3,[0]!LMoisFP3,$A198)+SUMIFS([0]!LAssuranceFP4,[0]!LMoisFP4,$A198)+SUMIFS([0]!LAssuranceFP1,[0]!LMoisFP1,$A198)</f>
        <v>#NAME?</v>
      </c>
      <c r="E198" s="7" t="e">
        <f t="shared" si="14"/>
        <v>#NAME?</v>
      </c>
      <c r="F198" s="6" t="e">
        <f t="shared" si="12"/>
        <v>#NAME?</v>
      </c>
      <c r="G198" s="6" t="e">
        <f t="shared" si="13"/>
        <v>#NAME?</v>
      </c>
      <c r="H198" s="1" t="e">
        <f>IF(AND(MONTH(DATEVALUE([0]!Moisfp2&amp;"1"))=G198,[0]!Anneefp2=F198),[0]!Montantfp2,0)+IF(AND(MONTH(DATEVALUE([0]!MoisFP3&amp;"1"))=G198,[0]!AnnéeFP3=F198),[0]!MontantFP3,0)+IF(AND(MONTH(DATEVALUE([0]!MoisFP4&amp;"1"))=G198,[0]!AnnéeFP4=F198),[0]!MontantFP4,0)+IF(AND(MONTH(DATEVALUE([0]!MoisFP1&amp;"1"))=G198,[0]!AnneeFP1=F198),[0]!MontantFP1,0)</f>
        <v>#NAME?</v>
      </c>
      <c r="I198" s="6" t="s">
        <v>40</v>
      </c>
      <c r="J198" s="6" t="s">
        <v>99</v>
      </c>
      <c r="K198" s="6" t="s">
        <v>41</v>
      </c>
    </row>
    <row r="199" spans="1:11">
      <c r="A199" s="5" t="e">
        <f t="shared" si="15"/>
        <v>#NAME?</v>
      </c>
      <c r="B199" s="7" t="e">
        <f>SUMIFS([0]!LCapitalFP3,[0]!LMoisFP3,$A199)++SUMIFS([0]!LCapitalfp2,[0]!LMoisfp2,$A199)+SUMIFS([0]!LCapitalFP4,[0]!LMoisFP4,$A199)++SUMIFS([0]!LCapitalFP1,[0]!LMoisFP1,$A199)</f>
        <v>#NAME?</v>
      </c>
      <c r="C199" s="7" t="e">
        <f>+SUMIFS([0]!LIntérêtsfp2,[0]!LMoisfp2,$A199)+SUMIFS([0]!LIntérêtsFP3,[0]!LMoisFP3,$A199)+SUMIFS([0]!LIntérêtsFP4,[0]!LMoisFP4,$A199)+SUMIFS([0]!LIntérêtsFP1,[0]!LMoisFP1,$A199)</f>
        <v>#NAME?</v>
      </c>
      <c r="D199" s="7" t="e">
        <f>+SUMIFS([0]!LAssuranceFp2,[0]!LMoisfp2,$A199)+SUMIFS([0]!LAssuranceFP3,[0]!LMoisFP3,$A199)+SUMIFS([0]!LAssuranceFP4,[0]!LMoisFP4,$A199)+SUMIFS([0]!LAssuranceFP1,[0]!LMoisFP1,$A199)</f>
        <v>#NAME?</v>
      </c>
      <c r="E199" s="7" t="e">
        <f t="shared" si="14"/>
        <v>#NAME?</v>
      </c>
      <c r="F199" s="6" t="e">
        <f t="shared" si="12"/>
        <v>#NAME?</v>
      </c>
      <c r="G199" s="6" t="e">
        <f t="shared" si="13"/>
        <v>#NAME?</v>
      </c>
      <c r="H199" s="1" t="e">
        <f>IF(AND(MONTH(DATEVALUE([0]!Moisfp2&amp;"1"))=G199,[0]!Anneefp2=F199),[0]!Montantfp2,0)+IF(AND(MONTH(DATEVALUE([0]!MoisFP3&amp;"1"))=G199,[0]!AnnéeFP3=F199),[0]!MontantFP3,0)+IF(AND(MONTH(DATEVALUE([0]!MoisFP4&amp;"1"))=G199,[0]!AnnéeFP4=F199),[0]!MontantFP4,0)+IF(AND(MONTH(DATEVALUE([0]!MoisFP1&amp;"1"))=G199,[0]!AnneeFP1=F199),[0]!MontantFP1,0)</f>
        <v>#NAME?</v>
      </c>
      <c r="I199" s="6" t="s">
        <v>40</v>
      </c>
      <c r="J199" s="6" t="s">
        <v>99</v>
      </c>
      <c r="K199" s="6" t="s">
        <v>41</v>
      </c>
    </row>
    <row r="200" spans="1:11">
      <c r="A200" s="5" t="e">
        <f t="shared" si="15"/>
        <v>#NAME?</v>
      </c>
      <c r="B200" s="7" t="e">
        <f>SUMIFS([0]!LCapitalFP3,[0]!LMoisFP3,$A200)++SUMIFS([0]!LCapitalfp2,[0]!LMoisfp2,$A200)+SUMIFS([0]!LCapitalFP4,[0]!LMoisFP4,$A200)++SUMIFS([0]!LCapitalFP1,[0]!LMoisFP1,$A200)</f>
        <v>#NAME?</v>
      </c>
      <c r="C200" s="7" t="e">
        <f>+SUMIFS([0]!LIntérêtsfp2,[0]!LMoisfp2,$A200)+SUMIFS([0]!LIntérêtsFP3,[0]!LMoisFP3,$A200)+SUMIFS([0]!LIntérêtsFP4,[0]!LMoisFP4,$A200)+SUMIFS([0]!LIntérêtsFP1,[0]!LMoisFP1,$A200)</f>
        <v>#NAME?</v>
      </c>
      <c r="D200" s="7" t="e">
        <f>+SUMIFS([0]!LAssuranceFp2,[0]!LMoisfp2,$A200)+SUMIFS([0]!LAssuranceFP3,[0]!LMoisFP3,$A200)+SUMIFS([0]!LAssuranceFP4,[0]!LMoisFP4,$A200)+SUMIFS([0]!LAssuranceFP1,[0]!LMoisFP1,$A200)</f>
        <v>#NAME?</v>
      </c>
      <c r="E200" s="7" t="e">
        <f t="shared" si="14"/>
        <v>#NAME?</v>
      </c>
      <c r="F200" s="6" t="e">
        <f t="shared" si="12"/>
        <v>#NAME?</v>
      </c>
      <c r="G200" s="6" t="e">
        <f t="shared" si="13"/>
        <v>#NAME?</v>
      </c>
      <c r="H200" s="1" t="e">
        <f>IF(AND(MONTH(DATEVALUE([0]!Moisfp2&amp;"1"))=G200,[0]!Anneefp2=F200),[0]!Montantfp2,0)+IF(AND(MONTH(DATEVALUE([0]!MoisFP3&amp;"1"))=G200,[0]!AnnéeFP3=F200),[0]!MontantFP3,0)+IF(AND(MONTH(DATEVALUE([0]!MoisFP4&amp;"1"))=G200,[0]!AnnéeFP4=F200),[0]!MontantFP4,0)+IF(AND(MONTH(DATEVALUE([0]!MoisFP1&amp;"1"))=G200,[0]!AnneeFP1=F200),[0]!MontantFP1,0)</f>
        <v>#NAME?</v>
      </c>
      <c r="I200" s="6" t="s">
        <v>40</v>
      </c>
      <c r="J200" s="6" t="s">
        <v>99</v>
      </c>
      <c r="K200" s="6" t="s">
        <v>41</v>
      </c>
    </row>
    <row r="201" spans="1:11">
      <c r="A201" s="5" t="e">
        <f t="shared" si="15"/>
        <v>#NAME?</v>
      </c>
      <c r="B201" s="7" t="e">
        <f>SUMIFS([0]!LCapitalFP3,[0]!LMoisFP3,$A201)++SUMIFS([0]!LCapitalfp2,[0]!LMoisfp2,$A201)+SUMIFS([0]!LCapitalFP4,[0]!LMoisFP4,$A201)++SUMIFS([0]!LCapitalFP1,[0]!LMoisFP1,$A201)</f>
        <v>#NAME?</v>
      </c>
      <c r="C201" s="7" t="e">
        <f>+SUMIFS([0]!LIntérêtsfp2,[0]!LMoisfp2,$A201)+SUMIFS([0]!LIntérêtsFP3,[0]!LMoisFP3,$A201)+SUMIFS([0]!LIntérêtsFP4,[0]!LMoisFP4,$A201)+SUMIFS([0]!LIntérêtsFP1,[0]!LMoisFP1,$A201)</f>
        <v>#NAME?</v>
      </c>
      <c r="D201" s="7" t="e">
        <f>+SUMIFS([0]!LAssuranceFp2,[0]!LMoisfp2,$A201)+SUMIFS([0]!LAssuranceFP3,[0]!LMoisFP3,$A201)+SUMIFS([0]!LAssuranceFP4,[0]!LMoisFP4,$A201)+SUMIFS([0]!LAssuranceFP1,[0]!LMoisFP1,$A201)</f>
        <v>#NAME?</v>
      </c>
      <c r="E201" s="7" t="e">
        <f t="shared" si="14"/>
        <v>#NAME?</v>
      </c>
      <c r="F201" s="6" t="e">
        <f t="shared" si="12"/>
        <v>#NAME?</v>
      </c>
      <c r="G201" s="6" t="e">
        <f t="shared" si="13"/>
        <v>#NAME?</v>
      </c>
      <c r="H201" s="1" t="e">
        <f>IF(AND(MONTH(DATEVALUE([0]!Moisfp2&amp;"1"))=G201,[0]!Anneefp2=F201),[0]!Montantfp2,0)+IF(AND(MONTH(DATEVALUE([0]!MoisFP3&amp;"1"))=G201,[0]!AnnéeFP3=F201),[0]!MontantFP3,0)+IF(AND(MONTH(DATEVALUE([0]!MoisFP4&amp;"1"))=G201,[0]!AnnéeFP4=F201),[0]!MontantFP4,0)+IF(AND(MONTH(DATEVALUE([0]!MoisFP1&amp;"1"))=G201,[0]!AnneeFP1=F201),[0]!MontantFP1,0)</f>
        <v>#NAME?</v>
      </c>
      <c r="I201" s="6" t="s">
        <v>40</v>
      </c>
      <c r="J201" s="6" t="s">
        <v>99</v>
      </c>
      <c r="K201" s="6" t="s">
        <v>41</v>
      </c>
    </row>
    <row r="202" spans="1:11">
      <c r="A202" s="5" t="e">
        <f t="shared" si="15"/>
        <v>#NAME?</v>
      </c>
      <c r="B202" s="7" t="e">
        <f>SUMIFS([0]!LCapitalFP3,[0]!LMoisFP3,$A202)++SUMIFS([0]!LCapitalfp2,[0]!LMoisfp2,$A202)+SUMIFS([0]!LCapitalFP4,[0]!LMoisFP4,$A202)++SUMIFS([0]!LCapitalFP1,[0]!LMoisFP1,$A202)</f>
        <v>#NAME?</v>
      </c>
      <c r="C202" s="7" t="e">
        <f>+SUMIFS([0]!LIntérêtsfp2,[0]!LMoisfp2,$A202)+SUMIFS([0]!LIntérêtsFP3,[0]!LMoisFP3,$A202)+SUMIFS([0]!LIntérêtsFP4,[0]!LMoisFP4,$A202)+SUMIFS([0]!LIntérêtsFP1,[0]!LMoisFP1,$A202)</f>
        <v>#NAME?</v>
      </c>
      <c r="D202" s="7" t="e">
        <f>+SUMIFS([0]!LAssuranceFp2,[0]!LMoisfp2,$A202)+SUMIFS([0]!LAssuranceFP3,[0]!LMoisFP3,$A202)+SUMIFS([0]!LAssuranceFP4,[0]!LMoisFP4,$A202)+SUMIFS([0]!LAssuranceFP1,[0]!LMoisFP1,$A202)</f>
        <v>#NAME?</v>
      </c>
      <c r="E202" s="7" t="e">
        <f t="shared" si="14"/>
        <v>#NAME?</v>
      </c>
      <c r="F202" s="6" t="e">
        <f t="shared" si="12"/>
        <v>#NAME?</v>
      </c>
      <c r="G202" s="6" t="e">
        <f t="shared" si="13"/>
        <v>#NAME?</v>
      </c>
      <c r="H202" s="1" t="e">
        <f>IF(AND(MONTH(DATEVALUE([0]!Moisfp2&amp;"1"))=G202,[0]!Anneefp2=F202),[0]!Montantfp2,0)+IF(AND(MONTH(DATEVALUE([0]!MoisFP3&amp;"1"))=G202,[0]!AnnéeFP3=F202),[0]!MontantFP3,0)+IF(AND(MONTH(DATEVALUE([0]!MoisFP4&amp;"1"))=G202,[0]!AnnéeFP4=F202),[0]!MontantFP4,0)+IF(AND(MONTH(DATEVALUE([0]!MoisFP1&amp;"1"))=G202,[0]!AnneeFP1=F202),[0]!MontantFP1,0)</f>
        <v>#NAME?</v>
      </c>
      <c r="I202" s="6" t="s">
        <v>40</v>
      </c>
      <c r="J202" s="6" t="s">
        <v>99</v>
      </c>
      <c r="K202" s="6" t="s">
        <v>41</v>
      </c>
    </row>
    <row r="203" spans="1:11">
      <c r="A203" s="5" t="e">
        <f t="shared" si="15"/>
        <v>#NAME?</v>
      </c>
      <c r="B203" s="7" t="e">
        <f>SUMIFS([0]!LCapitalFP3,[0]!LMoisFP3,$A203)++SUMIFS([0]!LCapitalfp2,[0]!LMoisfp2,$A203)+SUMIFS([0]!LCapitalFP4,[0]!LMoisFP4,$A203)++SUMIFS([0]!LCapitalFP1,[0]!LMoisFP1,$A203)</f>
        <v>#NAME?</v>
      </c>
      <c r="C203" s="7" t="e">
        <f>+SUMIFS([0]!LIntérêtsfp2,[0]!LMoisfp2,$A203)+SUMIFS([0]!LIntérêtsFP3,[0]!LMoisFP3,$A203)+SUMIFS([0]!LIntérêtsFP4,[0]!LMoisFP4,$A203)+SUMIFS([0]!LIntérêtsFP1,[0]!LMoisFP1,$A203)</f>
        <v>#NAME?</v>
      </c>
      <c r="D203" s="7" t="e">
        <f>+SUMIFS([0]!LAssuranceFp2,[0]!LMoisfp2,$A203)+SUMIFS([0]!LAssuranceFP3,[0]!LMoisFP3,$A203)+SUMIFS([0]!LAssuranceFP4,[0]!LMoisFP4,$A203)+SUMIFS([0]!LAssuranceFP1,[0]!LMoisFP1,$A203)</f>
        <v>#NAME?</v>
      </c>
      <c r="E203" s="7" t="e">
        <f t="shared" si="14"/>
        <v>#NAME?</v>
      </c>
      <c r="F203" s="6" t="e">
        <f t="shared" si="12"/>
        <v>#NAME?</v>
      </c>
      <c r="G203" s="6" t="e">
        <f t="shared" si="13"/>
        <v>#NAME?</v>
      </c>
      <c r="H203" s="1" t="e">
        <f>IF(AND(MONTH(DATEVALUE([0]!Moisfp2&amp;"1"))=G203,[0]!Anneefp2=F203),[0]!Montantfp2,0)+IF(AND(MONTH(DATEVALUE([0]!MoisFP3&amp;"1"))=G203,[0]!AnnéeFP3=F203),[0]!MontantFP3,0)+IF(AND(MONTH(DATEVALUE([0]!MoisFP4&amp;"1"))=G203,[0]!AnnéeFP4=F203),[0]!MontantFP4,0)+IF(AND(MONTH(DATEVALUE([0]!MoisFP1&amp;"1"))=G203,[0]!AnneeFP1=F203),[0]!MontantFP1,0)</f>
        <v>#NAME?</v>
      </c>
      <c r="I203" s="6" t="s">
        <v>40</v>
      </c>
      <c r="J203" s="6" t="s">
        <v>99</v>
      </c>
      <c r="K203" s="6" t="s">
        <v>41</v>
      </c>
    </row>
    <row r="204" spans="1:11">
      <c r="A204" s="5" t="e">
        <f t="shared" si="15"/>
        <v>#NAME?</v>
      </c>
      <c r="B204" s="7" t="e">
        <f>SUMIFS([0]!LCapitalFP3,[0]!LMoisFP3,$A204)++SUMIFS([0]!LCapitalfp2,[0]!LMoisfp2,$A204)+SUMIFS([0]!LCapitalFP4,[0]!LMoisFP4,$A204)++SUMIFS([0]!LCapitalFP1,[0]!LMoisFP1,$A204)</f>
        <v>#NAME?</v>
      </c>
      <c r="C204" s="7" t="e">
        <f>+SUMIFS([0]!LIntérêtsfp2,[0]!LMoisfp2,$A204)+SUMIFS([0]!LIntérêtsFP3,[0]!LMoisFP3,$A204)+SUMIFS([0]!LIntérêtsFP4,[0]!LMoisFP4,$A204)+SUMIFS([0]!LIntérêtsFP1,[0]!LMoisFP1,$A204)</f>
        <v>#NAME?</v>
      </c>
      <c r="D204" s="7" t="e">
        <f>+SUMIFS([0]!LAssuranceFp2,[0]!LMoisfp2,$A204)+SUMIFS([0]!LAssuranceFP3,[0]!LMoisFP3,$A204)+SUMIFS([0]!LAssuranceFP4,[0]!LMoisFP4,$A204)+SUMIFS([0]!LAssuranceFP1,[0]!LMoisFP1,$A204)</f>
        <v>#NAME?</v>
      </c>
      <c r="E204" s="7" t="e">
        <f t="shared" si="14"/>
        <v>#NAME?</v>
      </c>
      <c r="F204" s="6" t="e">
        <f t="shared" si="12"/>
        <v>#NAME?</v>
      </c>
      <c r="G204" s="6" t="e">
        <f t="shared" si="13"/>
        <v>#NAME?</v>
      </c>
      <c r="H204" s="1" t="e">
        <f>IF(AND(MONTH(DATEVALUE([0]!Moisfp2&amp;"1"))=G204,[0]!Anneefp2=F204),[0]!Montantfp2,0)+IF(AND(MONTH(DATEVALUE([0]!MoisFP3&amp;"1"))=G204,[0]!AnnéeFP3=F204),[0]!MontantFP3,0)+IF(AND(MONTH(DATEVALUE([0]!MoisFP4&amp;"1"))=G204,[0]!AnnéeFP4=F204),[0]!MontantFP4,0)+IF(AND(MONTH(DATEVALUE([0]!MoisFP1&amp;"1"))=G204,[0]!AnneeFP1=F204),[0]!MontantFP1,0)</f>
        <v>#NAME?</v>
      </c>
      <c r="I204" s="6" t="s">
        <v>40</v>
      </c>
      <c r="J204" s="6" t="s">
        <v>99</v>
      </c>
      <c r="K204" s="6" t="s">
        <v>41</v>
      </c>
    </row>
    <row r="205" spans="1:11">
      <c r="A205" s="5" t="e">
        <f t="shared" si="15"/>
        <v>#NAME?</v>
      </c>
      <c r="B205" s="7" t="e">
        <f>SUMIFS([0]!LCapitalFP3,[0]!LMoisFP3,$A205)++SUMIFS([0]!LCapitalfp2,[0]!LMoisfp2,$A205)+SUMIFS([0]!LCapitalFP4,[0]!LMoisFP4,$A205)++SUMIFS([0]!LCapitalFP1,[0]!LMoisFP1,$A205)</f>
        <v>#NAME?</v>
      </c>
      <c r="C205" s="7" t="e">
        <f>+SUMIFS([0]!LIntérêtsfp2,[0]!LMoisfp2,$A205)+SUMIFS([0]!LIntérêtsFP3,[0]!LMoisFP3,$A205)+SUMIFS([0]!LIntérêtsFP4,[0]!LMoisFP4,$A205)+SUMIFS([0]!LIntérêtsFP1,[0]!LMoisFP1,$A205)</f>
        <v>#NAME?</v>
      </c>
      <c r="D205" s="7" t="e">
        <f>+SUMIFS([0]!LAssuranceFp2,[0]!LMoisfp2,$A205)+SUMIFS([0]!LAssuranceFP3,[0]!LMoisFP3,$A205)+SUMIFS([0]!LAssuranceFP4,[0]!LMoisFP4,$A205)+SUMIFS([0]!LAssuranceFP1,[0]!LMoisFP1,$A205)</f>
        <v>#NAME?</v>
      </c>
      <c r="E205" s="7" t="e">
        <f t="shared" si="14"/>
        <v>#NAME?</v>
      </c>
      <c r="F205" s="6" t="e">
        <f t="shared" si="12"/>
        <v>#NAME?</v>
      </c>
      <c r="G205" s="6" t="e">
        <f t="shared" si="13"/>
        <v>#NAME?</v>
      </c>
      <c r="H205" s="1" t="e">
        <f>IF(AND(MONTH(DATEVALUE([0]!Moisfp2&amp;"1"))=G205,[0]!Anneefp2=F205),[0]!Montantfp2,0)+IF(AND(MONTH(DATEVALUE([0]!MoisFP3&amp;"1"))=G205,[0]!AnnéeFP3=F205),[0]!MontantFP3,0)+IF(AND(MONTH(DATEVALUE([0]!MoisFP4&amp;"1"))=G205,[0]!AnnéeFP4=F205),[0]!MontantFP4,0)+IF(AND(MONTH(DATEVALUE([0]!MoisFP1&amp;"1"))=G205,[0]!AnneeFP1=F205),[0]!MontantFP1,0)</f>
        <v>#NAME?</v>
      </c>
      <c r="I205" s="6" t="s">
        <v>40</v>
      </c>
      <c r="J205" s="6" t="s">
        <v>99</v>
      </c>
      <c r="K205" s="6" t="s">
        <v>41</v>
      </c>
    </row>
    <row r="206" spans="1:11">
      <c r="A206" s="5" t="e">
        <f t="shared" si="15"/>
        <v>#NAME?</v>
      </c>
      <c r="B206" s="7" t="e">
        <f>SUMIFS([0]!LCapitalFP3,[0]!LMoisFP3,$A206)++SUMIFS([0]!LCapitalfp2,[0]!LMoisfp2,$A206)+SUMIFS([0]!LCapitalFP4,[0]!LMoisFP4,$A206)++SUMIFS([0]!LCapitalFP1,[0]!LMoisFP1,$A206)</f>
        <v>#NAME?</v>
      </c>
      <c r="C206" s="7" t="e">
        <f>+SUMIFS([0]!LIntérêtsfp2,[0]!LMoisfp2,$A206)+SUMIFS([0]!LIntérêtsFP3,[0]!LMoisFP3,$A206)+SUMIFS([0]!LIntérêtsFP4,[0]!LMoisFP4,$A206)+SUMIFS([0]!LIntérêtsFP1,[0]!LMoisFP1,$A206)</f>
        <v>#NAME?</v>
      </c>
      <c r="D206" s="7" t="e">
        <f>+SUMIFS([0]!LAssuranceFp2,[0]!LMoisfp2,$A206)+SUMIFS([0]!LAssuranceFP3,[0]!LMoisFP3,$A206)+SUMIFS([0]!LAssuranceFP4,[0]!LMoisFP4,$A206)+SUMIFS([0]!LAssuranceFP1,[0]!LMoisFP1,$A206)</f>
        <v>#NAME?</v>
      </c>
      <c r="E206" s="7" t="e">
        <f t="shared" si="14"/>
        <v>#NAME?</v>
      </c>
      <c r="F206" s="6" t="e">
        <f t="shared" si="12"/>
        <v>#NAME?</v>
      </c>
      <c r="G206" s="6" t="e">
        <f t="shared" si="13"/>
        <v>#NAME?</v>
      </c>
      <c r="H206" s="1" t="e">
        <f>IF(AND(MONTH(DATEVALUE([0]!Moisfp2&amp;"1"))=G206,[0]!Anneefp2=F206),[0]!Montantfp2,0)+IF(AND(MONTH(DATEVALUE([0]!MoisFP3&amp;"1"))=G206,[0]!AnnéeFP3=F206),[0]!MontantFP3,0)+IF(AND(MONTH(DATEVALUE([0]!MoisFP4&amp;"1"))=G206,[0]!AnnéeFP4=F206),[0]!MontantFP4,0)+IF(AND(MONTH(DATEVALUE([0]!MoisFP1&amp;"1"))=G206,[0]!AnneeFP1=F206),[0]!MontantFP1,0)</f>
        <v>#NAME?</v>
      </c>
      <c r="I206" s="6" t="s">
        <v>40</v>
      </c>
      <c r="J206" s="6" t="s">
        <v>99</v>
      </c>
      <c r="K206" s="6" t="s">
        <v>41</v>
      </c>
    </row>
    <row r="207" spans="1:11">
      <c r="A207" s="5" t="e">
        <f t="shared" si="15"/>
        <v>#NAME?</v>
      </c>
      <c r="B207" s="7" t="e">
        <f>SUMIFS([0]!LCapitalFP3,[0]!LMoisFP3,$A207)++SUMIFS([0]!LCapitalfp2,[0]!LMoisfp2,$A207)+SUMIFS([0]!LCapitalFP4,[0]!LMoisFP4,$A207)++SUMIFS([0]!LCapitalFP1,[0]!LMoisFP1,$A207)</f>
        <v>#NAME?</v>
      </c>
      <c r="C207" s="7" t="e">
        <f>+SUMIFS([0]!LIntérêtsfp2,[0]!LMoisfp2,$A207)+SUMIFS([0]!LIntérêtsFP3,[0]!LMoisFP3,$A207)+SUMIFS([0]!LIntérêtsFP4,[0]!LMoisFP4,$A207)+SUMIFS([0]!LIntérêtsFP1,[0]!LMoisFP1,$A207)</f>
        <v>#NAME?</v>
      </c>
      <c r="D207" s="7" t="e">
        <f>+SUMIFS([0]!LAssuranceFp2,[0]!LMoisfp2,$A207)+SUMIFS([0]!LAssuranceFP3,[0]!LMoisFP3,$A207)+SUMIFS([0]!LAssuranceFP4,[0]!LMoisFP4,$A207)+SUMIFS([0]!LAssuranceFP1,[0]!LMoisFP1,$A207)</f>
        <v>#NAME?</v>
      </c>
      <c r="E207" s="7" t="e">
        <f t="shared" si="14"/>
        <v>#NAME?</v>
      </c>
      <c r="F207" s="6" t="e">
        <f t="shared" si="12"/>
        <v>#NAME?</v>
      </c>
      <c r="G207" s="6" t="e">
        <f t="shared" si="13"/>
        <v>#NAME?</v>
      </c>
      <c r="H207" s="1" t="e">
        <f>IF(AND(MONTH(DATEVALUE([0]!Moisfp2&amp;"1"))=G207,[0]!Anneefp2=F207),[0]!Montantfp2,0)+IF(AND(MONTH(DATEVALUE([0]!MoisFP3&amp;"1"))=G207,[0]!AnnéeFP3=F207),[0]!MontantFP3,0)+IF(AND(MONTH(DATEVALUE([0]!MoisFP4&amp;"1"))=G207,[0]!AnnéeFP4=F207),[0]!MontantFP4,0)+IF(AND(MONTH(DATEVALUE([0]!MoisFP1&amp;"1"))=G207,[0]!AnneeFP1=F207),[0]!MontantFP1,0)</f>
        <v>#NAME?</v>
      </c>
      <c r="I207" s="6" t="s">
        <v>40</v>
      </c>
      <c r="J207" s="6" t="s">
        <v>99</v>
      </c>
      <c r="K207" s="6" t="s">
        <v>41</v>
      </c>
    </row>
    <row r="208" spans="1:11">
      <c r="A208" s="5" t="e">
        <f t="shared" si="15"/>
        <v>#NAME?</v>
      </c>
      <c r="B208" s="7" t="e">
        <f>SUMIFS([0]!LCapitalFP3,[0]!LMoisFP3,$A208)++SUMIFS([0]!LCapitalfp2,[0]!LMoisfp2,$A208)+SUMIFS([0]!LCapitalFP4,[0]!LMoisFP4,$A208)++SUMIFS([0]!LCapitalFP1,[0]!LMoisFP1,$A208)</f>
        <v>#NAME?</v>
      </c>
      <c r="C208" s="7" t="e">
        <f>+SUMIFS([0]!LIntérêtsfp2,[0]!LMoisfp2,$A208)+SUMIFS([0]!LIntérêtsFP3,[0]!LMoisFP3,$A208)+SUMIFS([0]!LIntérêtsFP4,[0]!LMoisFP4,$A208)+SUMIFS([0]!LIntérêtsFP1,[0]!LMoisFP1,$A208)</f>
        <v>#NAME?</v>
      </c>
      <c r="D208" s="7" t="e">
        <f>+SUMIFS([0]!LAssuranceFp2,[0]!LMoisfp2,$A208)+SUMIFS([0]!LAssuranceFP3,[0]!LMoisFP3,$A208)+SUMIFS([0]!LAssuranceFP4,[0]!LMoisFP4,$A208)+SUMIFS([0]!LAssuranceFP1,[0]!LMoisFP1,$A208)</f>
        <v>#NAME?</v>
      </c>
      <c r="E208" s="7" t="e">
        <f t="shared" si="14"/>
        <v>#NAME?</v>
      </c>
      <c r="F208" s="6" t="e">
        <f t="shared" si="12"/>
        <v>#NAME?</v>
      </c>
      <c r="G208" s="6" t="e">
        <f t="shared" si="13"/>
        <v>#NAME?</v>
      </c>
      <c r="H208" s="1" t="e">
        <f>IF(AND(MONTH(DATEVALUE([0]!Moisfp2&amp;"1"))=G208,[0]!Anneefp2=F208),[0]!Montantfp2,0)+IF(AND(MONTH(DATEVALUE([0]!MoisFP3&amp;"1"))=G208,[0]!AnnéeFP3=F208),[0]!MontantFP3,0)+IF(AND(MONTH(DATEVALUE([0]!MoisFP4&amp;"1"))=G208,[0]!AnnéeFP4=F208),[0]!MontantFP4,0)+IF(AND(MONTH(DATEVALUE([0]!MoisFP1&amp;"1"))=G208,[0]!AnneeFP1=F208),[0]!MontantFP1,0)</f>
        <v>#NAME?</v>
      </c>
      <c r="I208" s="6" t="s">
        <v>40</v>
      </c>
      <c r="J208" s="6" t="s">
        <v>99</v>
      </c>
      <c r="K208" s="6" t="s">
        <v>41</v>
      </c>
    </row>
    <row r="209" spans="1:11">
      <c r="A209" s="5" t="e">
        <f t="shared" si="15"/>
        <v>#NAME?</v>
      </c>
      <c r="B209" s="7" t="e">
        <f>SUMIFS([0]!LCapitalFP3,[0]!LMoisFP3,$A209)++SUMIFS([0]!LCapitalfp2,[0]!LMoisfp2,$A209)+SUMIFS([0]!LCapitalFP4,[0]!LMoisFP4,$A209)++SUMIFS([0]!LCapitalFP1,[0]!LMoisFP1,$A209)</f>
        <v>#NAME?</v>
      </c>
      <c r="C209" s="7" t="e">
        <f>+SUMIFS([0]!LIntérêtsfp2,[0]!LMoisfp2,$A209)+SUMIFS([0]!LIntérêtsFP3,[0]!LMoisFP3,$A209)+SUMIFS([0]!LIntérêtsFP4,[0]!LMoisFP4,$A209)+SUMIFS([0]!LIntérêtsFP1,[0]!LMoisFP1,$A209)</f>
        <v>#NAME?</v>
      </c>
      <c r="D209" s="7" t="e">
        <f>+SUMIFS([0]!LAssuranceFp2,[0]!LMoisfp2,$A209)+SUMIFS([0]!LAssuranceFP3,[0]!LMoisFP3,$A209)+SUMIFS([0]!LAssuranceFP4,[0]!LMoisFP4,$A209)+SUMIFS([0]!LAssuranceFP1,[0]!LMoisFP1,$A209)</f>
        <v>#NAME?</v>
      </c>
      <c r="E209" s="7" t="e">
        <f t="shared" si="14"/>
        <v>#NAME?</v>
      </c>
      <c r="F209" s="6" t="e">
        <f t="shared" si="12"/>
        <v>#NAME?</v>
      </c>
      <c r="G209" s="6" t="e">
        <f t="shared" si="13"/>
        <v>#NAME?</v>
      </c>
      <c r="H209" s="1" t="e">
        <f>IF(AND(MONTH(DATEVALUE([0]!Moisfp2&amp;"1"))=G209,[0]!Anneefp2=F209),[0]!Montantfp2,0)+IF(AND(MONTH(DATEVALUE([0]!MoisFP3&amp;"1"))=G209,[0]!AnnéeFP3=F209),[0]!MontantFP3,0)+IF(AND(MONTH(DATEVALUE([0]!MoisFP4&amp;"1"))=G209,[0]!AnnéeFP4=F209),[0]!MontantFP4,0)+IF(AND(MONTH(DATEVALUE([0]!MoisFP1&amp;"1"))=G209,[0]!AnneeFP1=F209),[0]!MontantFP1,0)</f>
        <v>#NAME?</v>
      </c>
      <c r="I209" s="6" t="s">
        <v>40</v>
      </c>
      <c r="J209" s="6" t="s">
        <v>99</v>
      </c>
      <c r="K209" s="6" t="s">
        <v>41</v>
      </c>
    </row>
    <row r="210" spans="1:11">
      <c r="A210" s="5" t="e">
        <f t="shared" si="15"/>
        <v>#NAME?</v>
      </c>
      <c r="B210" s="7" t="e">
        <f>SUMIFS([0]!LCapitalFP3,[0]!LMoisFP3,$A210)++SUMIFS([0]!LCapitalfp2,[0]!LMoisfp2,$A210)+SUMIFS([0]!LCapitalFP4,[0]!LMoisFP4,$A210)++SUMIFS([0]!LCapitalFP1,[0]!LMoisFP1,$A210)</f>
        <v>#NAME?</v>
      </c>
      <c r="C210" s="7" t="e">
        <f>+SUMIFS([0]!LIntérêtsfp2,[0]!LMoisfp2,$A210)+SUMIFS([0]!LIntérêtsFP3,[0]!LMoisFP3,$A210)+SUMIFS([0]!LIntérêtsFP4,[0]!LMoisFP4,$A210)+SUMIFS([0]!LIntérêtsFP1,[0]!LMoisFP1,$A210)</f>
        <v>#NAME?</v>
      </c>
      <c r="D210" s="7" t="e">
        <f>+SUMIFS([0]!LAssuranceFp2,[0]!LMoisfp2,$A210)+SUMIFS([0]!LAssuranceFP3,[0]!LMoisFP3,$A210)+SUMIFS([0]!LAssuranceFP4,[0]!LMoisFP4,$A210)+SUMIFS([0]!LAssuranceFP1,[0]!LMoisFP1,$A210)</f>
        <v>#NAME?</v>
      </c>
      <c r="E210" s="7" t="e">
        <f t="shared" si="14"/>
        <v>#NAME?</v>
      </c>
      <c r="F210" s="6" t="e">
        <f t="shared" si="12"/>
        <v>#NAME?</v>
      </c>
      <c r="G210" s="6" t="e">
        <f t="shared" si="13"/>
        <v>#NAME?</v>
      </c>
      <c r="H210" s="1" t="e">
        <f>IF(AND(MONTH(DATEVALUE([0]!Moisfp2&amp;"1"))=G210,[0]!Anneefp2=F210),[0]!Montantfp2,0)+IF(AND(MONTH(DATEVALUE([0]!MoisFP3&amp;"1"))=G210,[0]!AnnéeFP3=F210),[0]!MontantFP3,0)+IF(AND(MONTH(DATEVALUE([0]!MoisFP4&amp;"1"))=G210,[0]!AnnéeFP4=F210),[0]!MontantFP4,0)+IF(AND(MONTH(DATEVALUE([0]!MoisFP1&amp;"1"))=G210,[0]!AnneeFP1=F210),[0]!MontantFP1,0)</f>
        <v>#NAME?</v>
      </c>
      <c r="I210" s="6" t="s">
        <v>40</v>
      </c>
      <c r="J210" s="6" t="s">
        <v>99</v>
      </c>
      <c r="K210" s="6" t="s">
        <v>41</v>
      </c>
    </row>
    <row r="211" spans="1:11">
      <c r="A211" s="5" t="e">
        <f t="shared" si="15"/>
        <v>#NAME?</v>
      </c>
      <c r="B211" s="7" t="e">
        <f>SUMIFS([0]!LCapitalFP3,[0]!LMoisFP3,$A211)++SUMIFS([0]!LCapitalfp2,[0]!LMoisfp2,$A211)+SUMIFS([0]!LCapitalFP4,[0]!LMoisFP4,$A211)++SUMIFS([0]!LCapitalFP1,[0]!LMoisFP1,$A211)</f>
        <v>#NAME?</v>
      </c>
      <c r="C211" s="7" t="e">
        <f>+SUMIFS([0]!LIntérêtsfp2,[0]!LMoisfp2,$A211)+SUMIFS([0]!LIntérêtsFP3,[0]!LMoisFP3,$A211)+SUMIFS([0]!LIntérêtsFP4,[0]!LMoisFP4,$A211)+SUMIFS([0]!LIntérêtsFP1,[0]!LMoisFP1,$A211)</f>
        <v>#NAME?</v>
      </c>
      <c r="D211" s="7" t="e">
        <f>+SUMIFS([0]!LAssuranceFp2,[0]!LMoisfp2,$A211)+SUMIFS([0]!LAssuranceFP3,[0]!LMoisFP3,$A211)+SUMIFS([0]!LAssuranceFP4,[0]!LMoisFP4,$A211)+SUMIFS([0]!LAssuranceFP1,[0]!LMoisFP1,$A211)</f>
        <v>#NAME?</v>
      </c>
      <c r="E211" s="7" t="e">
        <f t="shared" si="14"/>
        <v>#NAME?</v>
      </c>
      <c r="F211" s="6" t="e">
        <f t="shared" si="12"/>
        <v>#NAME?</v>
      </c>
      <c r="G211" s="6" t="e">
        <f t="shared" si="13"/>
        <v>#NAME?</v>
      </c>
      <c r="H211" s="1" t="e">
        <f>IF(AND(MONTH(DATEVALUE([0]!Moisfp2&amp;"1"))=G211,[0]!Anneefp2=F211),[0]!Montantfp2,0)+IF(AND(MONTH(DATEVALUE([0]!MoisFP3&amp;"1"))=G211,[0]!AnnéeFP3=F211),[0]!MontantFP3,0)+IF(AND(MONTH(DATEVALUE([0]!MoisFP4&amp;"1"))=G211,[0]!AnnéeFP4=F211),[0]!MontantFP4,0)+IF(AND(MONTH(DATEVALUE([0]!MoisFP1&amp;"1"))=G211,[0]!AnneeFP1=F211),[0]!MontantFP1,0)</f>
        <v>#NAME?</v>
      </c>
      <c r="I211" s="6" t="s">
        <v>40</v>
      </c>
      <c r="J211" s="6" t="s">
        <v>99</v>
      </c>
      <c r="K211" s="6" t="s">
        <v>41</v>
      </c>
    </row>
    <row r="212" spans="1:11">
      <c r="A212" s="5" t="e">
        <f t="shared" si="15"/>
        <v>#NAME?</v>
      </c>
      <c r="B212" s="7" t="e">
        <f>SUMIFS([0]!LCapitalFP3,[0]!LMoisFP3,$A212)++SUMIFS([0]!LCapitalfp2,[0]!LMoisfp2,$A212)+SUMIFS([0]!LCapitalFP4,[0]!LMoisFP4,$A212)++SUMIFS([0]!LCapitalFP1,[0]!LMoisFP1,$A212)</f>
        <v>#NAME?</v>
      </c>
      <c r="C212" s="7" t="e">
        <f>+SUMIFS([0]!LIntérêtsfp2,[0]!LMoisfp2,$A212)+SUMIFS([0]!LIntérêtsFP3,[0]!LMoisFP3,$A212)+SUMIFS([0]!LIntérêtsFP4,[0]!LMoisFP4,$A212)+SUMIFS([0]!LIntérêtsFP1,[0]!LMoisFP1,$A212)</f>
        <v>#NAME?</v>
      </c>
      <c r="D212" s="7" t="e">
        <f>+SUMIFS([0]!LAssuranceFp2,[0]!LMoisfp2,$A212)+SUMIFS([0]!LAssuranceFP3,[0]!LMoisFP3,$A212)+SUMIFS([0]!LAssuranceFP4,[0]!LMoisFP4,$A212)+SUMIFS([0]!LAssuranceFP1,[0]!LMoisFP1,$A212)</f>
        <v>#NAME?</v>
      </c>
      <c r="E212" s="7" t="e">
        <f t="shared" si="14"/>
        <v>#NAME?</v>
      </c>
      <c r="F212" s="6" t="e">
        <f t="shared" si="12"/>
        <v>#NAME?</v>
      </c>
      <c r="G212" s="6" t="e">
        <f t="shared" si="13"/>
        <v>#NAME?</v>
      </c>
      <c r="H212" s="1" t="e">
        <f>IF(AND(MONTH(DATEVALUE([0]!Moisfp2&amp;"1"))=G212,[0]!Anneefp2=F212),[0]!Montantfp2,0)+IF(AND(MONTH(DATEVALUE([0]!MoisFP3&amp;"1"))=G212,[0]!AnnéeFP3=F212),[0]!MontantFP3,0)+IF(AND(MONTH(DATEVALUE([0]!MoisFP4&amp;"1"))=G212,[0]!AnnéeFP4=F212),[0]!MontantFP4,0)+IF(AND(MONTH(DATEVALUE([0]!MoisFP1&amp;"1"))=G212,[0]!AnneeFP1=F212),[0]!MontantFP1,0)</f>
        <v>#NAME?</v>
      </c>
      <c r="I212" s="6" t="s">
        <v>40</v>
      </c>
      <c r="J212" s="6" t="s">
        <v>99</v>
      </c>
      <c r="K212" s="6" t="s">
        <v>41</v>
      </c>
    </row>
    <row r="213" spans="1:11">
      <c r="A213" s="5" t="e">
        <f t="shared" si="15"/>
        <v>#NAME?</v>
      </c>
      <c r="B213" s="7" t="e">
        <f>SUMIFS([0]!LCapitalFP3,[0]!LMoisFP3,$A213)++SUMIFS([0]!LCapitalfp2,[0]!LMoisfp2,$A213)+SUMIFS([0]!LCapitalFP4,[0]!LMoisFP4,$A213)++SUMIFS([0]!LCapitalFP1,[0]!LMoisFP1,$A213)</f>
        <v>#NAME?</v>
      </c>
      <c r="C213" s="7" t="e">
        <f>+SUMIFS([0]!LIntérêtsfp2,[0]!LMoisfp2,$A213)+SUMIFS([0]!LIntérêtsFP3,[0]!LMoisFP3,$A213)+SUMIFS([0]!LIntérêtsFP4,[0]!LMoisFP4,$A213)+SUMIFS([0]!LIntérêtsFP1,[0]!LMoisFP1,$A213)</f>
        <v>#NAME?</v>
      </c>
      <c r="D213" s="7" t="e">
        <f>+SUMIFS([0]!LAssuranceFp2,[0]!LMoisfp2,$A213)+SUMIFS([0]!LAssuranceFP3,[0]!LMoisFP3,$A213)+SUMIFS([0]!LAssuranceFP4,[0]!LMoisFP4,$A213)+SUMIFS([0]!LAssuranceFP1,[0]!LMoisFP1,$A213)</f>
        <v>#NAME?</v>
      </c>
      <c r="E213" s="7" t="e">
        <f t="shared" si="14"/>
        <v>#NAME?</v>
      </c>
      <c r="F213" s="6" t="e">
        <f t="shared" si="12"/>
        <v>#NAME?</v>
      </c>
      <c r="G213" s="6" t="e">
        <f t="shared" si="13"/>
        <v>#NAME?</v>
      </c>
      <c r="H213" s="1" t="e">
        <f>IF(AND(MONTH(DATEVALUE([0]!Moisfp2&amp;"1"))=G213,[0]!Anneefp2=F213),[0]!Montantfp2,0)+IF(AND(MONTH(DATEVALUE([0]!MoisFP3&amp;"1"))=G213,[0]!AnnéeFP3=F213),[0]!MontantFP3,0)+IF(AND(MONTH(DATEVALUE([0]!MoisFP4&amp;"1"))=G213,[0]!AnnéeFP4=F213),[0]!MontantFP4,0)+IF(AND(MONTH(DATEVALUE([0]!MoisFP1&amp;"1"))=G213,[0]!AnneeFP1=F213),[0]!MontantFP1,0)</f>
        <v>#NAME?</v>
      </c>
      <c r="I213" s="6" t="s">
        <v>40</v>
      </c>
      <c r="J213" s="6" t="s">
        <v>99</v>
      </c>
      <c r="K213" s="6" t="s">
        <v>41</v>
      </c>
    </row>
    <row r="214" spans="1:11">
      <c r="A214" s="5" t="e">
        <f t="shared" si="15"/>
        <v>#NAME?</v>
      </c>
      <c r="B214" s="7" t="e">
        <f>SUMIFS([0]!LCapitalFP3,[0]!LMoisFP3,$A214)++SUMIFS([0]!LCapitalfp2,[0]!LMoisfp2,$A214)+SUMIFS([0]!LCapitalFP4,[0]!LMoisFP4,$A214)++SUMIFS([0]!LCapitalFP1,[0]!LMoisFP1,$A214)</f>
        <v>#NAME?</v>
      </c>
      <c r="C214" s="7" t="e">
        <f>+SUMIFS([0]!LIntérêtsfp2,[0]!LMoisfp2,$A214)+SUMIFS([0]!LIntérêtsFP3,[0]!LMoisFP3,$A214)+SUMIFS([0]!LIntérêtsFP4,[0]!LMoisFP4,$A214)+SUMIFS([0]!LIntérêtsFP1,[0]!LMoisFP1,$A214)</f>
        <v>#NAME?</v>
      </c>
      <c r="D214" s="7" t="e">
        <f>+SUMIFS([0]!LAssuranceFp2,[0]!LMoisfp2,$A214)+SUMIFS([0]!LAssuranceFP3,[0]!LMoisFP3,$A214)+SUMIFS([0]!LAssuranceFP4,[0]!LMoisFP4,$A214)+SUMIFS([0]!LAssuranceFP1,[0]!LMoisFP1,$A214)</f>
        <v>#NAME?</v>
      </c>
      <c r="E214" s="7" t="e">
        <f t="shared" si="14"/>
        <v>#NAME?</v>
      </c>
      <c r="F214" s="6" t="e">
        <f t="shared" si="12"/>
        <v>#NAME?</v>
      </c>
      <c r="G214" s="6" t="e">
        <f t="shared" si="13"/>
        <v>#NAME?</v>
      </c>
      <c r="H214" s="1" t="e">
        <f>IF(AND(MONTH(DATEVALUE([0]!Moisfp2&amp;"1"))=G214,[0]!Anneefp2=F214),[0]!Montantfp2,0)+IF(AND(MONTH(DATEVALUE([0]!MoisFP3&amp;"1"))=G214,[0]!AnnéeFP3=F214),[0]!MontantFP3,0)+IF(AND(MONTH(DATEVALUE([0]!MoisFP4&amp;"1"))=G214,[0]!AnnéeFP4=F214),[0]!MontantFP4,0)+IF(AND(MONTH(DATEVALUE([0]!MoisFP1&amp;"1"))=G214,[0]!AnneeFP1=F214),[0]!MontantFP1,0)</f>
        <v>#NAME?</v>
      </c>
      <c r="I214" s="6" t="s">
        <v>40</v>
      </c>
      <c r="J214" s="6" t="s">
        <v>99</v>
      </c>
      <c r="K214" s="6" t="s">
        <v>41</v>
      </c>
    </row>
    <row r="215" spans="1:11">
      <c r="A215" s="5" t="e">
        <f t="shared" si="15"/>
        <v>#NAME?</v>
      </c>
      <c r="B215" s="7" t="e">
        <f>SUMIFS([0]!LCapitalFP3,[0]!LMoisFP3,$A215)++SUMIFS([0]!LCapitalfp2,[0]!LMoisfp2,$A215)+SUMIFS([0]!LCapitalFP4,[0]!LMoisFP4,$A215)++SUMIFS([0]!LCapitalFP1,[0]!LMoisFP1,$A215)</f>
        <v>#NAME?</v>
      </c>
      <c r="C215" s="7" t="e">
        <f>+SUMIFS([0]!LIntérêtsfp2,[0]!LMoisfp2,$A215)+SUMIFS([0]!LIntérêtsFP3,[0]!LMoisFP3,$A215)+SUMIFS([0]!LIntérêtsFP4,[0]!LMoisFP4,$A215)+SUMIFS([0]!LIntérêtsFP1,[0]!LMoisFP1,$A215)</f>
        <v>#NAME?</v>
      </c>
      <c r="D215" s="7" t="e">
        <f>+SUMIFS([0]!LAssuranceFp2,[0]!LMoisfp2,$A215)+SUMIFS([0]!LAssuranceFP3,[0]!LMoisFP3,$A215)+SUMIFS([0]!LAssuranceFP4,[0]!LMoisFP4,$A215)+SUMIFS([0]!LAssuranceFP1,[0]!LMoisFP1,$A215)</f>
        <v>#NAME?</v>
      </c>
      <c r="E215" s="7" t="e">
        <f t="shared" si="14"/>
        <v>#NAME?</v>
      </c>
      <c r="F215" s="6" t="e">
        <f t="shared" si="12"/>
        <v>#NAME?</v>
      </c>
      <c r="G215" s="6" t="e">
        <f t="shared" si="13"/>
        <v>#NAME?</v>
      </c>
      <c r="H215" s="1" t="e">
        <f>IF(AND(MONTH(DATEVALUE([0]!Moisfp2&amp;"1"))=G215,[0]!Anneefp2=F215),[0]!Montantfp2,0)+IF(AND(MONTH(DATEVALUE([0]!MoisFP3&amp;"1"))=G215,[0]!AnnéeFP3=F215),[0]!MontantFP3,0)+IF(AND(MONTH(DATEVALUE([0]!MoisFP4&amp;"1"))=G215,[0]!AnnéeFP4=F215),[0]!MontantFP4,0)+IF(AND(MONTH(DATEVALUE([0]!MoisFP1&amp;"1"))=G215,[0]!AnneeFP1=F215),[0]!MontantFP1,0)</f>
        <v>#NAME?</v>
      </c>
      <c r="I215" s="6" t="s">
        <v>40</v>
      </c>
      <c r="J215" s="6" t="s">
        <v>99</v>
      </c>
      <c r="K215" s="6" t="s">
        <v>41</v>
      </c>
    </row>
    <row r="216" spans="1:11">
      <c r="A216" s="5" t="e">
        <f t="shared" si="15"/>
        <v>#NAME?</v>
      </c>
      <c r="B216" s="7" t="e">
        <f>SUMIFS([0]!LCapitalFP3,[0]!LMoisFP3,$A216)++SUMIFS([0]!LCapitalfp2,[0]!LMoisfp2,$A216)+SUMIFS([0]!LCapitalFP4,[0]!LMoisFP4,$A216)++SUMIFS([0]!LCapitalFP1,[0]!LMoisFP1,$A216)</f>
        <v>#NAME?</v>
      </c>
      <c r="C216" s="7" t="e">
        <f>+SUMIFS([0]!LIntérêtsfp2,[0]!LMoisfp2,$A216)+SUMIFS([0]!LIntérêtsFP3,[0]!LMoisFP3,$A216)+SUMIFS([0]!LIntérêtsFP4,[0]!LMoisFP4,$A216)+SUMIFS([0]!LIntérêtsFP1,[0]!LMoisFP1,$A216)</f>
        <v>#NAME?</v>
      </c>
      <c r="D216" s="7" t="e">
        <f>+SUMIFS([0]!LAssuranceFp2,[0]!LMoisfp2,$A216)+SUMIFS([0]!LAssuranceFP3,[0]!LMoisFP3,$A216)+SUMIFS([0]!LAssuranceFP4,[0]!LMoisFP4,$A216)+SUMIFS([0]!LAssuranceFP1,[0]!LMoisFP1,$A216)</f>
        <v>#NAME?</v>
      </c>
      <c r="E216" s="7" t="e">
        <f t="shared" si="14"/>
        <v>#NAME?</v>
      </c>
      <c r="F216" s="6" t="e">
        <f t="shared" si="12"/>
        <v>#NAME?</v>
      </c>
      <c r="G216" s="6" t="e">
        <f t="shared" si="13"/>
        <v>#NAME?</v>
      </c>
      <c r="H216" s="1" t="e">
        <f>IF(AND(MONTH(DATEVALUE([0]!Moisfp2&amp;"1"))=G216,[0]!Anneefp2=F216),[0]!Montantfp2,0)+IF(AND(MONTH(DATEVALUE([0]!MoisFP3&amp;"1"))=G216,[0]!AnnéeFP3=F216),[0]!MontantFP3,0)+IF(AND(MONTH(DATEVALUE([0]!MoisFP4&amp;"1"))=G216,[0]!AnnéeFP4=F216),[0]!MontantFP4,0)+IF(AND(MONTH(DATEVALUE([0]!MoisFP1&amp;"1"))=G216,[0]!AnneeFP1=F216),[0]!MontantFP1,0)</f>
        <v>#NAME?</v>
      </c>
      <c r="I216" s="6" t="s">
        <v>40</v>
      </c>
      <c r="J216" s="6" t="s">
        <v>99</v>
      </c>
      <c r="K216" s="6" t="s">
        <v>41</v>
      </c>
    </row>
    <row r="217" spans="1:11">
      <c r="A217" s="5" t="e">
        <f t="shared" si="15"/>
        <v>#NAME?</v>
      </c>
      <c r="B217" s="7" t="e">
        <f>SUMIFS([0]!LCapitalFP3,[0]!LMoisFP3,$A217)++SUMIFS([0]!LCapitalfp2,[0]!LMoisfp2,$A217)+SUMIFS([0]!LCapitalFP4,[0]!LMoisFP4,$A217)++SUMIFS([0]!LCapitalFP1,[0]!LMoisFP1,$A217)</f>
        <v>#NAME?</v>
      </c>
      <c r="C217" s="7" t="e">
        <f>+SUMIFS([0]!LIntérêtsfp2,[0]!LMoisfp2,$A217)+SUMIFS([0]!LIntérêtsFP3,[0]!LMoisFP3,$A217)+SUMIFS([0]!LIntérêtsFP4,[0]!LMoisFP4,$A217)+SUMIFS([0]!LIntérêtsFP1,[0]!LMoisFP1,$A217)</f>
        <v>#NAME?</v>
      </c>
      <c r="D217" s="7" t="e">
        <f>+SUMIFS([0]!LAssuranceFp2,[0]!LMoisfp2,$A217)+SUMIFS([0]!LAssuranceFP3,[0]!LMoisFP3,$A217)+SUMIFS([0]!LAssuranceFP4,[0]!LMoisFP4,$A217)+SUMIFS([0]!LAssuranceFP1,[0]!LMoisFP1,$A217)</f>
        <v>#NAME?</v>
      </c>
      <c r="E217" s="7" t="e">
        <f t="shared" si="14"/>
        <v>#NAME?</v>
      </c>
      <c r="F217" s="6" t="e">
        <f t="shared" si="12"/>
        <v>#NAME?</v>
      </c>
      <c r="G217" s="6" t="e">
        <f t="shared" si="13"/>
        <v>#NAME?</v>
      </c>
      <c r="H217" s="1" t="e">
        <f>IF(AND(MONTH(DATEVALUE([0]!Moisfp2&amp;"1"))=G217,[0]!Anneefp2=F217),[0]!Montantfp2,0)+IF(AND(MONTH(DATEVALUE([0]!MoisFP3&amp;"1"))=G217,[0]!AnnéeFP3=F217),[0]!MontantFP3,0)+IF(AND(MONTH(DATEVALUE([0]!MoisFP4&amp;"1"))=G217,[0]!AnnéeFP4=F217),[0]!MontantFP4,0)+IF(AND(MONTH(DATEVALUE([0]!MoisFP1&amp;"1"))=G217,[0]!AnneeFP1=F217),[0]!MontantFP1,0)</f>
        <v>#NAME?</v>
      </c>
      <c r="I217" s="6" t="s">
        <v>40</v>
      </c>
      <c r="J217" s="6" t="s">
        <v>99</v>
      </c>
      <c r="K217" s="6" t="s">
        <v>41</v>
      </c>
    </row>
    <row r="218" spans="1:11">
      <c r="A218" s="5" t="e">
        <f t="shared" si="15"/>
        <v>#NAME?</v>
      </c>
      <c r="B218" s="7" t="e">
        <f>SUMIFS([0]!LCapitalFP3,[0]!LMoisFP3,$A218)++SUMIFS([0]!LCapitalfp2,[0]!LMoisfp2,$A218)+SUMIFS([0]!LCapitalFP4,[0]!LMoisFP4,$A218)++SUMIFS([0]!LCapitalFP1,[0]!LMoisFP1,$A218)</f>
        <v>#NAME?</v>
      </c>
      <c r="C218" s="7" t="e">
        <f>+SUMIFS([0]!LIntérêtsfp2,[0]!LMoisfp2,$A218)+SUMIFS([0]!LIntérêtsFP3,[0]!LMoisFP3,$A218)+SUMIFS([0]!LIntérêtsFP4,[0]!LMoisFP4,$A218)+SUMIFS([0]!LIntérêtsFP1,[0]!LMoisFP1,$A218)</f>
        <v>#NAME?</v>
      </c>
      <c r="D218" s="7" t="e">
        <f>+SUMIFS([0]!LAssuranceFp2,[0]!LMoisfp2,$A218)+SUMIFS([0]!LAssuranceFP3,[0]!LMoisFP3,$A218)+SUMIFS([0]!LAssuranceFP4,[0]!LMoisFP4,$A218)+SUMIFS([0]!LAssuranceFP1,[0]!LMoisFP1,$A218)</f>
        <v>#NAME?</v>
      </c>
      <c r="E218" s="7" t="e">
        <f t="shared" si="14"/>
        <v>#NAME?</v>
      </c>
      <c r="F218" s="6" t="e">
        <f t="shared" si="12"/>
        <v>#NAME?</v>
      </c>
      <c r="G218" s="6" t="e">
        <f t="shared" si="13"/>
        <v>#NAME?</v>
      </c>
      <c r="H218" s="1" t="e">
        <f>IF(AND(MONTH(DATEVALUE([0]!Moisfp2&amp;"1"))=G218,[0]!Anneefp2=F218),[0]!Montantfp2,0)+IF(AND(MONTH(DATEVALUE([0]!MoisFP3&amp;"1"))=G218,[0]!AnnéeFP3=F218),[0]!MontantFP3,0)+IF(AND(MONTH(DATEVALUE([0]!MoisFP4&amp;"1"))=G218,[0]!AnnéeFP4=F218),[0]!MontantFP4,0)+IF(AND(MONTH(DATEVALUE([0]!MoisFP1&amp;"1"))=G218,[0]!AnneeFP1=F218),[0]!MontantFP1,0)</f>
        <v>#NAME?</v>
      </c>
      <c r="I218" s="6" t="s">
        <v>40</v>
      </c>
      <c r="J218" s="6" t="s">
        <v>99</v>
      </c>
      <c r="K218" s="6" t="s">
        <v>41</v>
      </c>
    </row>
    <row r="219" spans="1:11">
      <c r="A219" s="5" t="e">
        <f t="shared" si="15"/>
        <v>#NAME?</v>
      </c>
      <c r="B219" s="7" t="e">
        <f>SUMIFS([0]!LCapitalFP3,[0]!LMoisFP3,$A219)++SUMIFS([0]!LCapitalfp2,[0]!LMoisfp2,$A219)+SUMIFS([0]!LCapitalFP4,[0]!LMoisFP4,$A219)++SUMIFS([0]!LCapitalFP1,[0]!LMoisFP1,$A219)</f>
        <v>#NAME?</v>
      </c>
      <c r="C219" s="7" t="e">
        <f>+SUMIFS([0]!LIntérêtsfp2,[0]!LMoisfp2,$A219)+SUMIFS([0]!LIntérêtsFP3,[0]!LMoisFP3,$A219)+SUMIFS([0]!LIntérêtsFP4,[0]!LMoisFP4,$A219)+SUMIFS([0]!LIntérêtsFP1,[0]!LMoisFP1,$A219)</f>
        <v>#NAME?</v>
      </c>
      <c r="D219" s="7" t="e">
        <f>+SUMIFS([0]!LAssuranceFp2,[0]!LMoisfp2,$A219)+SUMIFS([0]!LAssuranceFP3,[0]!LMoisFP3,$A219)+SUMIFS([0]!LAssuranceFP4,[0]!LMoisFP4,$A219)+SUMIFS([0]!LAssuranceFP1,[0]!LMoisFP1,$A219)</f>
        <v>#NAME?</v>
      </c>
      <c r="E219" s="7" t="e">
        <f t="shared" si="14"/>
        <v>#NAME?</v>
      </c>
      <c r="F219" s="6" t="e">
        <f t="shared" si="12"/>
        <v>#NAME?</v>
      </c>
      <c r="G219" s="6" t="e">
        <f t="shared" si="13"/>
        <v>#NAME?</v>
      </c>
      <c r="H219" s="1" t="e">
        <f>IF(AND(MONTH(DATEVALUE([0]!Moisfp2&amp;"1"))=G219,[0]!Anneefp2=F219),[0]!Montantfp2,0)+IF(AND(MONTH(DATEVALUE([0]!MoisFP3&amp;"1"))=G219,[0]!AnnéeFP3=F219),[0]!MontantFP3,0)+IF(AND(MONTH(DATEVALUE([0]!MoisFP4&amp;"1"))=G219,[0]!AnnéeFP4=F219),[0]!MontantFP4,0)+IF(AND(MONTH(DATEVALUE([0]!MoisFP1&amp;"1"))=G219,[0]!AnneeFP1=F219),[0]!MontantFP1,0)</f>
        <v>#NAME?</v>
      </c>
      <c r="I219" s="6" t="s">
        <v>40</v>
      </c>
      <c r="J219" s="6" t="s">
        <v>99</v>
      </c>
      <c r="K219" s="6" t="s">
        <v>41</v>
      </c>
    </row>
    <row r="220" spans="1:11">
      <c r="A220" s="5" t="e">
        <f t="shared" si="15"/>
        <v>#NAME?</v>
      </c>
      <c r="B220" s="7" t="e">
        <f>SUMIFS([0]!LCapitalFP3,[0]!LMoisFP3,$A220)++SUMIFS([0]!LCapitalfp2,[0]!LMoisfp2,$A220)+SUMIFS([0]!LCapitalFP4,[0]!LMoisFP4,$A220)++SUMIFS([0]!LCapitalFP1,[0]!LMoisFP1,$A220)</f>
        <v>#NAME?</v>
      </c>
      <c r="C220" s="7" t="e">
        <f>+SUMIFS([0]!LIntérêtsfp2,[0]!LMoisfp2,$A220)+SUMIFS([0]!LIntérêtsFP3,[0]!LMoisFP3,$A220)+SUMIFS([0]!LIntérêtsFP4,[0]!LMoisFP4,$A220)+SUMIFS([0]!LIntérêtsFP1,[0]!LMoisFP1,$A220)</f>
        <v>#NAME?</v>
      </c>
      <c r="D220" s="7" t="e">
        <f>+SUMIFS([0]!LAssuranceFp2,[0]!LMoisfp2,$A220)+SUMIFS([0]!LAssuranceFP3,[0]!LMoisFP3,$A220)+SUMIFS([0]!LAssuranceFP4,[0]!LMoisFP4,$A220)+SUMIFS([0]!LAssuranceFP1,[0]!LMoisFP1,$A220)</f>
        <v>#NAME?</v>
      </c>
      <c r="E220" s="7" t="e">
        <f t="shared" si="14"/>
        <v>#NAME?</v>
      </c>
      <c r="F220" s="6" t="e">
        <f t="shared" si="12"/>
        <v>#NAME?</v>
      </c>
      <c r="G220" s="6" t="e">
        <f t="shared" si="13"/>
        <v>#NAME?</v>
      </c>
      <c r="H220" s="1" t="e">
        <f>IF(AND(MONTH(DATEVALUE([0]!Moisfp2&amp;"1"))=G220,[0]!Anneefp2=F220),[0]!Montantfp2,0)+IF(AND(MONTH(DATEVALUE([0]!MoisFP3&amp;"1"))=G220,[0]!AnnéeFP3=F220),[0]!MontantFP3,0)+IF(AND(MONTH(DATEVALUE([0]!MoisFP4&amp;"1"))=G220,[0]!AnnéeFP4=F220),[0]!MontantFP4,0)+IF(AND(MONTH(DATEVALUE([0]!MoisFP1&amp;"1"))=G220,[0]!AnneeFP1=F220),[0]!MontantFP1,0)</f>
        <v>#NAME?</v>
      </c>
      <c r="I220" s="6" t="s">
        <v>40</v>
      </c>
      <c r="J220" s="6" t="s">
        <v>99</v>
      </c>
      <c r="K220" s="6" t="s">
        <v>41</v>
      </c>
    </row>
    <row r="221" spans="1:11">
      <c r="A221" s="5" t="e">
        <f t="shared" si="15"/>
        <v>#NAME?</v>
      </c>
      <c r="B221" s="7" t="e">
        <f>SUMIFS([0]!LCapitalFP3,[0]!LMoisFP3,$A221)++SUMIFS([0]!LCapitalfp2,[0]!LMoisfp2,$A221)+SUMIFS([0]!LCapitalFP4,[0]!LMoisFP4,$A221)++SUMIFS([0]!LCapitalFP1,[0]!LMoisFP1,$A221)</f>
        <v>#NAME?</v>
      </c>
      <c r="C221" s="7" t="e">
        <f>+SUMIFS([0]!LIntérêtsfp2,[0]!LMoisfp2,$A221)+SUMIFS([0]!LIntérêtsFP3,[0]!LMoisFP3,$A221)+SUMIFS([0]!LIntérêtsFP4,[0]!LMoisFP4,$A221)+SUMIFS([0]!LIntérêtsFP1,[0]!LMoisFP1,$A221)</f>
        <v>#NAME?</v>
      </c>
      <c r="D221" s="7" t="e">
        <f>+SUMIFS([0]!LAssuranceFp2,[0]!LMoisfp2,$A221)+SUMIFS([0]!LAssuranceFP3,[0]!LMoisFP3,$A221)+SUMIFS([0]!LAssuranceFP4,[0]!LMoisFP4,$A221)+SUMIFS([0]!LAssuranceFP1,[0]!LMoisFP1,$A221)</f>
        <v>#NAME?</v>
      </c>
      <c r="E221" s="7" t="e">
        <f t="shared" si="14"/>
        <v>#NAME?</v>
      </c>
      <c r="F221" s="6" t="e">
        <f t="shared" si="12"/>
        <v>#NAME?</v>
      </c>
      <c r="G221" s="6" t="e">
        <f t="shared" si="13"/>
        <v>#NAME?</v>
      </c>
      <c r="H221" s="1" t="e">
        <f>IF(AND(MONTH(DATEVALUE([0]!Moisfp2&amp;"1"))=G221,[0]!Anneefp2=F221),[0]!Montantfp2,0)+IF(AND(MONTH(DATEVALUE([0]!MoisFP3&amp;"1"))=G221,[0]!AnnéeFP3=F221),[0]!MontantFP3,0)+IF(AND(MONTH(DATEVALUE([0]!MoisFP4&amp;"1"))=G221,[0]!AnnéeFP4=F221),[0]!MontantFP4,0)+IF(AND(MONTH(DATEVALUE([0]!MoisFP1&amp;"1"))=G221,[0]!AnneeFP1=F221),[0]!MontantFP1,0)</f>
        <v>#NAME?</v>
      </c>
      <c r="I221" s="6" t="s">
        <v>40</v>
      </c>
      <c r="J221" s="6" t="s">
        <v>99</v>
      </c>
      <c r="K221" s="6" t="s">
        <v>41</v>
      </c>
    </row>
    <row r="222" spans="1:11">
      <c r="A222" s="5" t="e">
        <f t="shared" si="15"/>
        <v>#NAME?</v>
      </c>
      <c r="B222" s="7" t="e">
        <f>SUMIFS([0]!LCapitalFP3,[0]!LMoisFP3,$A222)++SUMIFS([0]!LCapitalfp2,[0]!LMoisfp2,$A222)+SUMIFS([0]!LCapitalFP4,[0]!LMoisFP4,$A222)++SUMIFS([0]!LCapitalFP1,[0]!LMoisFP1,$A222)</f>
        <v>#NAME?</v>
      </c>
      <c r="C222" s="7" t="e">
        <f>+SUMIFS([0]!LIntérêtsfp2,[0]!LMoisfp2,$A222)+SUMIFS([0]!LIntérêtsFP3,[0]!LMoisFP3,$A222)+SUMIFS([0]!LIntérêtsFP4,[0]!LMoisFP4,$A222)+SUMIFS([0]!LIntérêtsFP1,[0]!LMoisFP1,$A222)</f>
        <v>#NAME?</v>
      </c>
      <c r="D222" s="7" t="e">
        <f>+SUMIFS([0]!LAssuranceFp2,[0]!LMoisfp2,$A222)+SUMIFS([0]!LAssuranceFP3,[0]!LMoisFP3,$A222)+SUMIFS([0]!LAssuranceFP4,[0]!LMoisFP4,$A222)+SUMIFS([0]!LAssuranceFP1,[0]!LMoisFP1,$A222)</f>
        <v>#NAME?</v>
      </c>
      <c r="E222" s="7" t="e">
        <f t="shared" si="14"/>
        <v>#NAME?</v>
      </c>
      <c r="F222" s="6" t="e">
        <f t="shared" si="12"/>
        <v>#NAME?</v>
      </c>
      <c r="G222" s="6" t="e">
        <f t="shared" si="13"/>
        <v>#NAME?</v>
      </c>
      <c r="H222" s="1" t="e">
        <f>IF(AND(MONTH(DATEVALUE([0]!Moisfp2&amp;"1"))=G222,[0]!Anneefp2=F222),[0]!Montantfp2,0)+IF(AND(MONTH(DATEVALUE([0]!MoisFP3&amp;"1"))=G222,[0]!AnnéeFP3=F222),[0]!MontantFP3,0)+IF(AND(MONTH(DATEVALUE([0]!MoisFP4&amp;"1"))=G222,[0]!AnnéeFP4=F222),[0]!MontantFP4,0)+IF(AND(MONTH(DATEVALUE([0]!MoisFP1&amp;"1"))=G222,[0]!AnneeFP1=F222),[0]!MontantFP1,0)</f>
        <v>#NAME?</v>
      </c>
      <c r="I222" s="6" t="s">
        <v>40</v>
      </c>
      <c r="J222" s="6" t="s">
        <v>99</v>
      </c>
      <c r="K222" s="6" t="s">
        <v>41</v>
      </c>
    </row>
    <row r="223" spans="1:11">
      <c r="A223" s="5" t="e">
        <f t="shared" si="15"/>
        <v>#NAME?</v>
      </c>
      <c r="B223" s="7" t="e">
        <f>SUMIFS([0]!LCapitalFP3,[0]!LMoisFP3,$A223)++SUMIFS([0]!LCapitalfp2,[0]!LMoisfp2,$A223)+SUMIFS([0]!LCapitalFP4,[0]!LMoisFP4,$A223)++SUMIFS([0]!LCapitalFP1,[0]!LMoisFP1,$A223)</f>
        <v>#NAME?</v>
      </c>
      <c r="C223" s="7" t="e">
        <f>+SUMIFS([0]!LIntérêtsfp2,[0]!LMoisfp2,$A223)+SUMIFS([0]!LIntérêtsFP3,[0]!LMoisFP3,$A223)+SUMIFS([0]!LIntérêtsFP4,[0]!LMoisFP4,$A223)+SUMIFS([0]!LIntérêtsFP1,[0]!LMoisFP1,$A223)</f>
        <v>#NAME?</v>
      </c>
      <c r="D223" s="7" t="e">
        <f>+SUMIFS([0]!LAssuranceFp2,[0]!LMoisfp2,$A223)+SUMIFS([0]!LAssuranceFP3,[0]!LMoisFP3,$A223)+SUMIFS([0]!LAssuranceFP4,[0]!LMoisFP4,$A223)+SUMIFS([0]!LAssuranceFP1,[0]!LMoisFP1,$A223)</f>
        <v>#NAME?</v>
      </c>
      <c r="E223" s="7" t="e">
        <f t="shared" si="14"/>
        <v>#NAME?</v>
      </c>
      <c r="F223" s="6" t="e">
        <f t="shared" si="12"/>
        <v>#NAME?</v>
      </c>
      <c r="G223" s="6" t="e">
        <f t="shared" si="13"/>
        <v>#NAME?</v>
      </c>
      <c r="H223" s="1" t="e">
        <f>IF(AND(MONTH(DATEVALUE([0]!Moisfp2&amp;"1"))=G223,[0]!Anneefp2=F223),[0]!Montantfp2,0)+IF(AND(MONTH(DATEVALUE([0]!MoisFP3&amp;"1"))=G223,[0]!AnnéeFP3=F223),[0]!MontantFP3,0)+IF(AND(MONTH(DATEVALUE([0]!MoisFP4&amp;"1"))=G223,[0]!AnnéeFP4=F223),[0]!MontantFP4,0)+IF(AND(MONTH(DATEVALUE([0]!MoisFP1&amp;"1"))=G223,[0]!AnneeFP1=F223),[0]!MontantFP1,0)</f>
        <v>#NAME?</v>
      </c>
      <c r="I223" s="6" t="s">
        <v>40</v>
      </c>
      <c r="J223" s="6" t="s">
        <v>99</v>
      </c>
      <c r="K223" s="6" t="s">
        <v>41</v>
      </c>
    </row>
    <row r="224" spans="1:11">
      <c r="A224" s="5" t="e">
        <f t="shared" si="15"/>
        <v>#NAME?</v>
      </c>
      <c r="B224" s="7" t="e">
        <f>SUMIFS([0]!LCapitalFP3,[0]!LMoisFP3,$A224)++SUMIFS([0]!LCapitalfp2,[0]!LMoisfp2,$A224)+SUMIFS([0]!LCapitalFP4,[0]!LMoisFP4,$A224)++SUMIFS([0]!LCapitalFP1,[0]!LMoisFP1,$A224)</f>
        <v>#NAME?</v>
      </c>
      <c r="C224" s="7" t="e">
        <f>+SUMIFS([0]!LIntérêtsfp2,[0]!LMoisfp2,$A224)+SUMIFS([0]!LIntérêtsFP3,[0]!LMoisFP3,$A224)+SUMIFS([0]!LIntérêtsFP4,[0]!LMoisFP4,$A224)+SUMIFS([0]!LIntérêtsFP1,[0]!LMoisFP1,$A224)</f>
        <v>#NAME?</v>
      </c>
      <c r="D224" s="7" t="e">
        <f>+SUMIFS([0]!LAssuranceFp2,[0]!LMoisfp2,$A224)+SUMIFS([0]!LAssuranceFP3,[0]!LMoisFP3,$A224)+SUMIFS([0]!LAssuranceFP4,[0]!LMoisFP4,$A224)+SUMIFS([0]!LAssuranceFP1,[0]!LMoisFP1,$A224)</f>
        <v>#NAME?</v>
      </c>
      <c r="E224" s="7" t="e">
        <f t="shared" si="14"/>
        <v>#NAME?</v>
      </c>
      <c r="F224" s="6" t="e">
        <f t="shared" si="12"/>
        <v>#NAME?</v>
      </c>
      <c r="G224" s="6" t="e">
        <f t="shared" si="13"/>
        <v>#NAME?</v>
      </c>
      <c r="H224" s="1" t="e">
        <f>IF(AND(MONTH(DATEVALUE([0]!Moisfp2&amp;"1"))=G224,[0]!Anneefp2=F224),[0]!Montantfp2,0)+IF(AND(MONTH(DATEVALUE([0]!MoisFP3&amp;"1"))=G224,[0]!AnnéeFP3=F224),[0]!MontantFP3,0)+IF(AND(MONTH(DATEVALUE([0]!MoisFP4&amp;"1"))=G224,[0]!AnnéeFP4=F224),[0]!MontantFP4,0)+IF(AND(MONTH(DATEVALUE([0]!MoisFP1&amp;"1"))=G224,[0]!AnneeFP1=F224),[0]!MontantFP1,0)</f>
        <v>#NAME?</v>
      </c>
      <c r="I224" s="6" t="s">
        <v>40</v>
      </c>
      <c r="J224" s="6" t="s">
        <v>99</v>
      </c>
      <c r="K224" s="6" t="s">
        <v>41</v>
      </c>
    </row>
    <row r="225" spans="1:11">
      <c r="A225" s="5" t="e">
        <f t="shared" si="15"/>
        <v>#NAME?</v>
      </c>
      <c r="B225" s="7" t="e">
        <f>SUMIFS([0]!LCapitalFP3,[0]!LMoisFP3,$A225)++SUMIFS([0]!LCapitalfp2,[0]!LMoisfp2,$A225)+SUMIFS([0]!LCapitalFP4,[0]!LMoisFP4,$A225)++SUMIFS([0]!LCapitalFP1,[0]!LMoisFP1,$A225)</f>
        <v>#NAME?</v>
      </c>
      <c r="C225" s="7" t="e">
        <f>+SUMIFS([0]!LIntérêtsfp2,[0]!LMoisfp2,$A225)+SUMIFS([0]!LIntérêtsFP3,[0]!LMoisFP3,$A225)+SUMIFS([0]!LIntérêtsFP4,[0]!LMoisFP4,$A225)+SUMIFS([0]!LIntérêtsFP1,[0]!LMoisFP1,$A225)</f>
        <v>#NAME?</v>
      </c>
      <c r="D225" s="7" t="e">
        <f>+SUMIFS([0]!LAssuranceFp2,[0]!LMoisfp2,$A225)+SUMIFS([0]!LAssuranceFP3,[0]!LMoisFP3,$A225)+SUMIFS([0]!LAssuranceFP4,[0]!LMoisFP4,$A225)+SUMIFS([0]!LAssuranceFP1,[0]!LMoisFP1,$A225)</f>
        <v>#NAME?</v>
      </c>
      <c r="E225" s="7" t="e">
        <f t="shared" si="14"/>
        <v>#NAME?</v>
      </c>
      <c r="F225" s="6" t="e">
        <f t="shared" si="12"/>
        <v>#NAME?</v>
      </c>
      <c r="G225" s="6" t="e">
        <f t="shared" si="13"/>
        <v>#NAME?</v>
      </c>
      <c r="H225" s="1" t="e">
        <f>IF(AND(MONTH(DATEVALUE([0]!Moisfp2&amp;"1"))=G225,[0]!Anneefp2=F225),[0]!Montantfp2,0)+IF(AND(MONTH(DATEVALUE([0]!MoisFP3&amp;"1"))=G225,[0]!AnnéeFP3=F225),[0]!MontantFP3,0)+IF(AND(MONTH(DATEVALUE([0]!MoisFP4&amp;"1"))=G225,[0]!AnnéeFP4=F225),[0]!MontantFP4,0)+IF(AND(MONTH(DATEVALUE([0]!MoisFP1&amp;"1"))=G225,[0]!AnneeFP1=F225),[0]!MontantFP1,0)</f>
        <v>#NAME?</v>
      </c>
      <c r="I225" s="6" t="s">
        <v>40</v>
      </c>
      <c r="J225" s="6" t="s">
        <v>99</v>
      </c>
      <c r="K225" s="6" t="s">
        <v>41</v>
      </c>
    </row>
    <row r="226" spans="1:11">
      <c r="A226" s="5" t="e">
        <f t="shared" si="15"/>
        <v>#NAME?</v>
      </c>
      <c r="B226" s="7" t="e">
        <f>SUMIFS([0]!LCapitalFP3,[0]!LMoisFP3,$A226)++SUMIFS([0]!LCapitalfp2,[0]!LMoisfp2,$A226)+SUMIFS([0]!LCapitalFP4,[0]!LMoisFP4,$A226)++SUMIFS([0]!LCapitalFP1,[0]!LMoisFP1,$A226)</f>
        <v>#NAME?</v>
      </c>
      <c r="C226" s="7" t="e">
        <f>+SUMIFS([0]!LIntérêtsfp2,[0]!LMoisfp2,$A226)+SUMIFS([0]!LIntérêtsFP3,[0]!LMoisFP3,$A226)+SUMIFS([0]!LIntérêtsFP4,[0]!LMoisFP4,$A226)+SUMIFS([0]!LIntérêtsFP1,[0]!LMoisFP1,$A226)</f>
        <v>#NAME?</v>
      </c>
      <c r="D226" s="7" t="e">
        <f>+SUMIFS([0]!LAssuranceFp2,[0]!LMoisfp2,$A226)+SUMIFS([0]!LAssuranceFP3,[0]!LMoisFP3,$A226)+SUMIFS([0]!LAssuranceFP4,[0]!LMoisFP4,$A226)+SUMIFS([0]!LAssuranceFP1,[0]!LMoisFP1,$A226)</f>
        <v>#NAME?</v>
      </c>
      <c r="E226" s="7" t="e">
        <f t="shared" si="14"/>
        <v>#NAME?</v>
      </c>
      <c r="F226" s="6" t="e">
        <f t="shared" si="12"/>
        <v>#NAME?</v>
      </c>
      <c r="G226" s="6" t="e">
        <f t="shared" si="13"/>
        <v>#NAME?</v>
      </c>
      <c r="H226" s="1" t="e">
        <f>IF(AND(MONTH(DATEVALUE([0]!Moisfp2&amp;"1"))=G226,[0]!Anneefp2=F226),[0]!Montantfp2,0)+IF(AND(MONTH(DATEVALUE([0]!MoisFP3&amp;"1"))=G226,[0]!AnnéeFP3=F226),[0]!MontantFP3,0)+IF(AND(MONTH(DATEVALUE([0]!MoisFP4&amp;"1"))=G226,[0]!AnnéeFP4=F226),[0]!MontantFP4,0)+IF(AND(MONTH(DATEVALUE([0]!MoisFP1&amp;"1"))=G226,[0]!AnneeFP1=F226),[0]!MontantFP1,0)</f>
        <v>#NAME?</v>
      </c>
      <c r="I226" s="6" t="s">
        <v>40</v>
      </c>
      <c r="J226" s="6" t="s">
        <v>99</v>
      </c>
      <c r="K226" s="6" t="s">
        <v>41</v>
      </c>
    </row>
    <row r="227" spans="1:11">
      <c r="A227" s="5" t="e">
        <f t="shared" si="15"/>
        <v>#NAME?</v>
      </c>
      <c r="B227" s="7" t="e">
        <f>SUMIFS([0]!LCapitalFP3,[0]!LMoisFP3,$A227)++SUMIFS([0]!LCapitalfp2,[0]!LMoisfp2,$A227)+SUMIFS([0]!LCapitalFP4,[0]!LMoisFP4,$A227)++SUMIFS([0]!LCapitalFP1,[0]!LMoisFP1,$A227)</f>
        <v>#NAME?</v>
      </c>
      <c r="C227" s="7" t="e">
        <f>+SUMIFS([0]!LIntérêtsfp2,[0]!LMoisfp2,$A227)+SUMIFS([0]!LIntérêtsFP3,[0]!LMoisFP3,$A227)+SUMIFS([0]!LIntérêtsFP4,[0]!LMoisFP4,$A227)+SUMIFS([0]!LIntérêtsFP1,[0]!LMoisFP1,$A227)</f>
        <v>#NAME?</v>
      </c>
      <c r="D227" s="7" t="e">
        <f>+SUMIFS([0]!LAssuranceFp2,[0]!LMoisfp2,$A227)+SUMIFS([0]!LAssuranceFP3,[0]!LMoisFP3,$A227)+SUMIFS([0]!LAssuranceFP4,[0]!LMoisFP4,$A227)+SUMIFS([0]!LAssuranceFP1,[0]!LMoisFP1,$A227)</f>
        <v>#NAME?</v>
      </c>
      <c r="E227" s="7" t="e">
        <f t="shared" si="14"/>
        <v>#NAME?</v>
      </c>
      <c r="F227" s="6" t="e">
        <f t="shared" si="12"/>
        <v>#NAME?</v>
      </c>
      <c r="G227" s="6" t="e">
        <f t="shared" si="13"/>
        <v>#NAME?</v>
      </c>
      <c r="H227" s="1" t="e">
        <f>IF(AND(MONTH(DATEVALUE([0]!Moisfp2&amp;"1"))=G227,[0]!Anneefp2=F227),[0]!Montantfp2,0)+IF(AND(MONTH(DATEVALUE([0]!MoisFP3&amp;"1"))=G227,[0]!AnnéeFP3=F227),[0]!MontantFP3,0)+IF(AND(MONTH(DATEVALUE([0]!MoisFP4&amp;"1"))=G227,[0]!AnnéeFP4=F227),[0]!MontantFP4,0)+IF(AND(MONTH(DATEVALUE([0]!MoisFP1&amp;"1"))=G227,[0]!AnneeFP1=F227),[0]!MontantFP1,0)</f>
        <v>#NAME?</v>
      </c>
      <c r="I227" s="6" t="s">
        <v>40</v>
      </c>
      <c r="J227" s="6" t="s">
        <v>99</v>
      </c>
      <c r="K227" s="6" t="s">
        <v>41</v>
      </c>
    </row>
    <row r="228" spans="1:11">
      <c r="A228" s="5" t="e">
        <f t="shared" si="15"/>
        <v>#NAME?</v>
      </c>
      <c r="B228" s="7" t="e">
        <f>SUMIFS([0]!LCapitalFP3,[0]!LMoisFP3,$A228)++SUMIFS([0]!LCapitalfp2,[0]!LMoisfp2,$A228)+SUMIFS([0]!LCapitalFP4,[0]!LMoisFP4,$A228)++SUMIFS([0]!LCapitalFP1,[0]!LMoisFP1,$A228)</f>
        <v>#NAME?</v>
      </c>
      <c r="C228" s="7" t="e">
        <f>+SUMIFS([0]!LIntérêtsfp2,[0]!LMoisfp2,$A228)+SUMIFS([0]!LIntérêtsFP3,[0]!LMoisFP3,$A228)+SUMIFS([0]!LIntérêtsFP4,[0]!LMoisFP4,$A228)+SUMIFS([0]!LIntérêtsFP1,[0]!LMoisFP1,$A228)</f>
        <v>#NAME?</v>
      </c>
      <c r="D228" s="7" t="e">
        <f>+SUMIFS([0]!LAssuranceFp2,[0]!LMoisfp2,$A228)+SUMIFS([0]!LAssuranceFP3,[0]!LMoisFP3,$A228)+SUMIFS([0]!LAssuranceFP4,[0]!LMoisFP4,$A228)+SUMIFS([0]!LAssuranceFP1,[0]!LMoisFP1,$A228)</f>
        <v>#NAME?</v>
      </c>
      <c r="E228" s="7" t="e">
        <f t="shared" si="14"/>
        <v>#NAME?</v>
      </c>
      <c r="F228" s="6" t="e">
        <f t="shared" si="12"/>
        <v>#NAME?</v>
      </c>
      <c r="G228" s="6" t="e">
        <f t="shared" si="13"/>
        <v>#NAME?</v>
      </c>
      <c r="H228" s="1" t="e">
        <f>IF(AND(MONTH(DATEVALUE([0]!Moisfp2&amp;"1"))=G228,[0]!Anneefp2=F228),[0]!Montantfp2,0)+IF(AND(MONTH(DATEVALUE([0]!MoisFP3&amp;"1"))=G228,[0]!AnnéeFP3=F228),[0]!MontantFP3,0)+IF(AND(MONTH(DATEVALUE([0]!MoisFP4&amp;"1"))=G228,[0]!AnnéeFP4=F228),[0]!MontantFP4,0)+IF(AND(MONTH(DATEVALUE([0]!MoisFP1&amp;"1"))=G228,[0]!AnneeFP1=F228),[0]!MontantFP1,0)</f>
        <v>#NAME?</v>
      </c>
      <c r="I228" s="6" t="s">
        <v>40</v>
      </c>
      <c r="J228" s="6" t="s">
        <v>99</v>
      </c>
      <c r="K228" s="6" t="s">
        <v>41</v>
      </c>
    </row>
    <row r="229" spans="1:11">
      <c r="A229" s="5" t="e">
        <f t="shared" si="15"/>
        <v>#NAME?</v>
      </c>
      <c r="B229" s="7" t="e">
        <f>SUMIFS([0]!LCapitalFP3,[0]!LMoisFP3,$A229)++SUMIFS([0]!LCapitalfp2,[0]!LMoisfp2,$A229)+SUMIFS([0]!LCapitalFP4,[0]!LMoisFP4,$A229)++SUMIFS([0]!LCapitalFP1,[0]!LMoisFP1,$A229)</f>
        <v>#NAME?</v>
      </c>
      <c r="C229" s="7" t="e">
        <f>+SUMIFS([0]!LIntérêtsfp2,[0]!LMoisfp2,$A229)+SUMIFS([0]!LIntérêtsFP3,[0]!LMoisFP3,$A229)+SUMIFS([0]!LIntérêtsFP4,[0]!LMoisFP4,$A229)+SUMIFS([0]!LIntérêtsFP1,[0]!LMoisFP1,$A229)</f>
        <v>#NAME?</v>
      </c>
      <c r="D229" s="7" t="e">
        <f>+SUMIFS([0]!LAssuranceFp2,[0]!LMoisfp2,$A229)+SUMIFS([0]!LAssuranceFP3,[0]!LMoisFP3,$A229)+SUMIFS([0]!LAssuranceFP4,[0]!LMoisFP4,$A229)+SUMIFS([0]!LAssuranceFP1,[0]!LMoisFP1,$A229)</f>
        <v>#NAME?</v>
      </c>
      <c r="E229" s="7" t="e">
        <f t="shared" si="14"/>
        <v>#NAME?</v>
      </c>
      <c r="F229" s="6" t="e">
        <f t="shared" si="12"/>
        <v>#NAME?</v>
      </c>
      <c r="G229" s="6" t="e">
        <f t="shared" si="13"/>
        <v>#NAME?</v>
      </c>
      <c r="H229" s="1" t="e">
        <f>IF(AND(MONTH(DATEVALUE([0]!Moisfp2&amp;"1"))=G229,[0]!Anneefp2=F229),[0]!Montantfp2,0)+IF(AND(MONTH(DATEVALUE([0]!MoisFP3&amp;"1"))=G229,[0]!AnnéeFP3=F229),[0]!MontantFP3,0)+IF(AND(MONTH(DATEVALUE([0]!MoisFP4&amp;"1"))=G229,[0]!AnnéeFP4=F229),[0]!MontantFP4,0)+IF(AND(MONTH(DATEVALUE([0]!MoisFP1&amp;"1"))=G229,[0]!AnneeFP1=F229),[0]!MontantFP1,0)</f>
        <v>#NAME?</v>
      </c>
      <c r="I229" s="6" t="s">
        <v>40</v>
      </c>
      <c r="J229" s="6" t="s">
        <v>99</v>
      </c>
      <c r="K229" s="6" t="s">
        <v>41</v>
      </c>
    </row>
    <row r="230" spans="1:11">
      <c r="A230" s="5" t="e">
        <f t="shared" si="15"/>
        <v>#NAME?</v>
      </c>
      <c r="B230" s="7" t="e">
        <f>SUMIFS([0]!LCapitalFP3,[0]!LMoisFP3,$A230)++SUMIFS([0]!LCapitalfp2,[0]!LMoisfp2,$A230)+SUMIFS([0]!LCapitalFP4,[0]!LMoisFP4,$A230)++SUMIFS([0]!LCapitalFP1,[0]!LMoisFP1,$A230)</f>
        <v>#NAME?</v>
      </c>
      <c r="C230" s="7" t="e">
        <f>+SUMIFS([0]!LIntérêtsfp2,[0]!LMoisfp2,$A230)+SUMIFS([0]!LIntérêtsFP3,[0]!LMoisFP3,$A230)+SUMIFS([0]!LIntérêtsFP4,[0]!LMoisFP4,$A230)+SUMIFS([0]!LIntérêtsFP1,[0]!LMoisFP1,$A230)</f>
        <v>#NAME?</v>
      </c>
      <c r="D230" s="7" t="e">
        <f>+SUMIFS([0]!LAssuranceFp2,[0]!LMoisfp2,$A230)+SUMIFS([0]!LAssuranceFP3,[0]!LMoisFP3,$A230)+SUMIFS([0]!LAssuranceFP4,[0]!LMoisFP4,$A230)+SUMIFS([0]!LAssuranceFP1,[0]!LMoisFP1,$A230)</f>
        <v>#NAME?</v>
      </c>
      <c r="E230" s="7" t="e">
        <f t="shared" si="14"/>
        <v>#NAME?</v>
      </c>
      <c r="F230" s="6" t="e">
        <f t="shared" si="12"/>
        <v>#NAME?</v>
      </c>
      <c r="G230" s="6" t="e">
        <f t="shared" si="13"/>
        <v>#NAME?</v>
      </c>
      <c r="H230" s="1" t="e">
        <f>IF(AND(MONTH(DATEVALUE([0]!Moisfp2&amp;"1"))=G230,[0]!Anneefp2=F230),[0]!Montantfp2,0)+IF(AND(MONTH(DATEVALUE([0]!MoisFP3&amp;"1"))=G230,[0]!AnnéeFP3=F230),[0]!MontantFP3,0)+IF(AND(MONTH(DATEVALUE([0]!MoisFP4&amp;"1"))=G230,[0]!AnnéeFP4=F230),[0]!MontantFP4,0)+IF(AND(MONTH(DATEVALUE([0]!MoisFP1&amp;"1"))=G230,[0]!AnneeFP1=F230),[0]!MontantFP1,0)</f>
        <v>#NAME?</v>
      </c>
      <c r="I230" s="6" t="s">
        <v>40</v>
      </c>
      <c r="J230" s="6" t="s">
        <v>99</v>
      </c>
      <c r="K230" s="6" t="s">
        <v>41</v>
      </c>
    </row>
    <row r="231" spans="1:11">
      <c r="A231" s="5" t="e">
        <f t="shared" si="15"/>
        <v>#NAME?</v>
      </c>
      <c r="B231" s="7" t="e">
        <f>SUMIFS([0]!LCapitalFP3,[0]!LMoisFP3,$A231)++SUMIFS([0]!LCapitalfp2,[0]!LMoisfp2,$A231)+SUMIFS([0]!LCapitalFP4,[0]!LMoisFP4,$A231)++SUMIFS([0]!LCapitalFP1,[0]!LMoisFP1,$A231)</f>
        <v>#NAME?</v>
      </c>
      <c r="C231" s="7" t="e">
        <f>+SUMIFS([0]!LIntérêtsfp2,[0]!LMoisfp2,$A231)+SUMIFS([0]!LIntérêtsFP3,[0]!LMoisFP3,$A231)+SUMIFS([0]!LIntérêtsFP4,[0]!LMoisFP4,$A231)+SUMIFS([0]!LIntérêtsFP1,[0]!LMoisFP1,$A231)</f>
        <v>#NAME?</v>
      </c>
      <c r="D231" s="7" t="e">
        <f>+SUMIFS([0]!LAssuranceFp2,[0]!LMoisfp2,$A231)+SUMIFS([0]!LAssuranceFP3,[0]!LMoisFP3,$A231)+SUMIFS([0]!LAssuranceFP4,[0]!LMoisFP4,$A231)+SUMIFS([0]!LAssuranceFP1,[0]!LMoisFP1,$A231)</f>
        <v>#NAME?</v>
      </c>
      <c r="E231" s="7" t="e">
        <f t="shared" si="14"/>
        <v>#NAME?</v>
      </c>
      <c r="F231" s="6" t="e">
        <f t="shared" si="12"/>
        <v>#NAME?</v>
      </c>
      <c r="G231" s="6" t="e">
        <f t="shared" si="13"/>
        <v>#NAME?</v>
      </c>
      <c r="H231" s="1" t="e">
        <f>IF(AND(MONTH(DATEVALUE([0]!Moisfp2&amp;"1"))=G231,[0]!Anneefp2=F231),[0]!Montantfp2,0)+IF(AND(MONTH(DATEVALUE([0]!MoisFP3&amp;"1"))=G231,[0]!AnnéeFP3=F231),[0]!MontantFP3,0)+IF(AND(MONTH(DATEVALUE([0]!MoisFP4&amp;"1"))=G231,[0]!AnnéeFP4=F231),[0]!MontantFP4,0)+IF(AND(MONTH(DATEVALUE([0]!MoisFP1&amp;"1"))=G231,[0]!AnneeFP1=F231),[0]!MontantFP1,0)</f>
        <v>#NAME?</v>
      </c>
      <c r="I231" s="6" t="s">
        <v>40</v>
      </c>
      <c r="J231" s="6" t="s">
        <v>99</v>
      </c>
      <c r="K231" s="6" t="s">
        <v>41</v>
      </c>
    </row>
    <row r="232" spans="1:11">
      <c r="A232" s="5" t="e">
        <f t="shared" si="15"/>
        <v>#NAME?</v>
      </c>
      <c r="B232" s="7" t="e">
        <f>SUMIFS([0]!LCapitalFP3,[0]!LMoisFP3,$A232)++SUMIFS([0]!LCapitalfp2,[0]!LMoisfp2,$A232)+SUMIFS([0]!LCapitalFP4,[0]!LMoisFP4,$A232)++SUMIFS([0]!LCapitalFP1,[0]!LMoisFP1,$A232)</f>
        <v>#NAME?</v>
      </c>
      <c r="C232" s="7" t="e">
        <f>+SUMIFS([0]!LIntérêtsfp2,[0]!LMoisfp2,$A232)+SUMIFS([0]!LIntérêtsFP3,[0]!LMoisFP3,$A232)+SUMIFS([0]!LIntérêtsFP4,[0]!LMoisFP4,$A232)+SUMIFS([0]!LIntérêtsFP1,[0]!LMoisFP1,$A232)</f>
        <v>#NAME?</v>
      </c>
      <c r="D232" s="7" t="e">
        <f>+SUMIFS([0]!LAssuranceFp2,[0]!LMoisfp2,$A232)+SUMIFS([0]!LAssuranceFP3,[0]!LMoisFP3,$A232)+SUMIFS([0]!LAssuranceFP4,[0]!LMoisFP4,$A232)+SUMIFS([0]!LAssuranceFP1,[0]!LMoisFP1,$A232)</f>
        <v>#NAME?</v>
      </c>
      <c r="E232" s="7" t="e">
        <f t="shared" si="14"/>
        <v>#NAME?</v>
      </c>
      <c r="F232" s="6" t="e">
        <f t="shared" si="12"/>
        <v>#NAME?</v>
      </c>
      <c r="G232" s="6" t="e">
        <f t="shared" si="13"/>
        <v>#NAME?</v>
      </c>
      <c r="H232" s="1" t="e">
        <f>IF(AND(MONTH(DATEVALUE([0]!Moisfp2&amp;"1"))=G232,[0]!Anneefp2=F232),[0]!Montantfp2,0)+IF(AND(MONTH(DATEVALUE([0]!MoisFP3&amp;"1"))=G232,[0]!AnnéeFP3=F232),[0]!MontantFP3,0)+IF(AND(MONTH(DATEVALUE([0]!MoisFP4&amp;"1"))=G232,[0]!AnnéeFP4=F232),[0]!MontantFP4,0)+IF(AND(MONTH(DATEVALUE([0]!MoisFP1&amp;"1"))=G232,[0]!AnneeFP1=F232),[0]!MontantFP1,0)</f>
        <v>#NAME?</v>
      </c>
      <c r="I232" s="6" t="s">
        <v>40</v>
      </c>
      <c r="J232" s="6" t="s">
        <v>99</v>
      </c>
      <c r="K232" s="6" t="s">
        <v>41</v>
      </c>
    </row>
    <row r="233" spans="1:11">
      <c r="A233" s="5" t="e">
        <f t="shared" si="15"/>
        <v>#NAME?</v>
      </c>
      <c r="B233" s="7" t="e">
        <f>SUMIFS([0]!LCapitalFP3,[0]!LMoisFP3,$A233)++SUMIFS([0]!LCapitalfp2,[0]!LMoisfp2,$A233)+SUMIFS([0]!LCapitalFP4,[0]!LMoisFP4,$A233)++SUMIFS([0]!LCapitalFP1,[0]!LMoisFP1,$A233)</f>
        <v>#NAME?</v>
      </c>
      <c r="C233" s="7" t="e">
        <f>+SUMIFS([0]!LIntérêtsfp2,[0]!LMoisfp2,$A233)+SUMIFS([0]!LIntérêtsFP3,[0]!LMoisFP3,$A233)+SUMIFS([0]!LIntérêtsFP4,[0]!LMoisFP4,$A233)+SUMIFS([0]!LIntérêtsFP1,[0]!LMoisFP1,$A233)</f>
        <v>#NAME?</v>
      </c>
      <c r="D233" s="7" t="e">
        <f>+SUMIFS([0]!LAssuranceFp2,[0]!LMoisfp2,$A233)+SUMIFS([0]!LAssuranceFP3,[0]!LMoisFP3,$A233)+SUMIFS([0]!LAssuranceFP4,[0]!LMoisFP4,$A233)+SUMIFS([0]!LAssuranceFP1,[0]!LMoisFP1,$A233)</f>
        <v>#NAME?</v>
      </c>
      <c r="E233" s="7" t="e">
        <f t="shared" si="14"/>
        <v>#NAME?</v>
      </c>
      <c r="F233" s="6" t="e">
        <f t="shared" si="12"/>
        <v>#NAME?</v>
      </c>
      <c r="G233" s="6" t="e">
        <f t="shared" si="13"/>
        <v>#NAME?</v>
      </c>
      <c r="H233" s="1" t="e">
        <f>IF(AND(MONTH(DATEVALUE([0]!Moisfp2&amp;"1"))=G233,[0]!Anneefp2=F233),[0]!Montantfp2,0)+IF(AND(MONTH(DATEVALUE([0]!MoisFP3&amp;"1"))=G233,[0]!AnnéeFP3=F233),[0]!MontantFP3,0)+IF(AND(MONTH(DATEVALUE([0]!MoisFP4&amp;"1"))=G233,[0]!AnnéeFP4=F233),[0]!MontantFP4,0)+IF(AND(MONTH(DATEVALUE([0]!MoisFP1&amp;"1"))=G233,[0]!AnneeFP1=F233),[0]!MontantFP1,0)</f>
        <v>#NAME?</v>
      </c>
      <c r="I233" s="6" t="s">
        <v>40</v>
      </c>
      <c r="J233" s="6" t="s">
        <v>99</v>
      </c>
      <c r="K233" s="6" t="s">
        <v>41</v>
      </c>
    </row>
    <row r="234" spans="1:11">
      <c r="A234" s="5" t="e">
        <f t="shared" si="15"/>
        <v>#NAME?</v>
      </c>
      <c r="B234" s="7" t="e">
        <f>SUMIFS([0]!LCapitalFP3,[0]!LMoisFP3,$A234)++SUMIFS([0]!LCapitalfp2,[0]!LMoisfp2,$A234)+SUMIFS([0]!LCapitalFP4,[0]!LMoisFP4,$A234)++SUMIFS([0]!LCapitalFP1,[0]!LMoisFP1,$A234)</f>
        <v>#NAME?</v>
      </c>
      <c r="C234" s="7" t="e">
        <f>+SUMIFS([0]!LIntérêtsfp2,[0]!LMoisfp2,$A234)+SUMIFS([0]!LIntérêtsFP3,[0]!LMoisFP3,$A234)+SUMIFS([0]!LIntérêtsFP4,[0]!LMoisFP4,$A234)+SUMIFS([0]!LIntérêtsFP1,[0]!LMoisFP1,$A234)</f>
        <v>#NAME?</v>
      </c>
      <c r="D234" s="7" t="e">
        <f>+SUMIFS([0]!LAssuranceFp2,[0]!LMoisfp2,$A234)+SUMIFS([0]!LAssuranceFP3,[0]!LMoisFP3,$A234)+SUMIFS([0]!LAssuranceFP4,[0]!LMoisFP4,$A234)+SUMIFS([0]!LAssuranceFP1,[0]!LMoisFP1,$A234)</f>
        <v>#NAME?</v>
      </c>
      <c r="E234" s="7" t="e">
        <f t="shared" si="14"/>
        <v>#NAME?</v>
      </c>
      <c r="F234" s="6" t="e">
        <f t="shared" si="12"/>
        <v>#NAME?</v>
      </c>
      <c r="G234" s="6" t="e">
        <f t="shared" si="13"/>
        <v>#NAME?</v>
      </c>
      <c r="H234" s="1" t="e">
        <f>IF(AND(MONTH(DATEVALUE([0]!Moisfp2&amp;"1"))=G234,[0]!Anneefp2=F234),[0]!Montantfp2,0)+IF(AND(MONTH(DATEVALUE([0]!MoisFP3&amp;"1"))=G234,[0]!AnnéeFP3=F234),[0]!MontantFP3,0)+IF(AND(MONTH(DATEVALUE([0]!MoisFP4&amp;"1"))=G234,[0]!AnnéeFP4=F234),[0]!MontantFP4,0)+IF(AND(MONTH(DATEVALUE([0]!MoisFP1&amp;"1"))=G234,[0]!AnneeFP1=F234),[0]!MontantFP1,0)</f>
        <v>#NAME?</v>
      </c>
      <c r="I234" s="6" t="s">
        <v>40</v>
      </c>
      <c r="J234" s="6" t="s">
        <v>99</v>
      </c>
      <c r="K234" s="6" t="s">
        <v>41</v>
      </c>
    </row>
    <row r="235" spans="1:11">
      <c r="A235" s="5" t="e">
        <f t="shared" si="15"/>
        <v>#NAME?</v>
      </c>
      <c r="B235" s="7" t="e">
        <f>SUMIFS([0]!LCapitalFP3,[0]!LMoisFP3,$A235)++SUMIFS([0]!LCapitalfp2,[0]!LMoisfp2,$A235)+SUMIFS([0]!LCapitalFP4,[0]!LMoisFP4,$A235)++SUMIFS([0]!LCapitalFP1,[0]!LMoisFP1,$A235)</f>
        <v>#NAME?</v>
      </c>
      <c r="C235" s="7" t="e">
        <f>+SUMIFS([0]!LIntérêtsfp2,[0]!LMoisfp2,$A235)+SUMIFS([0]!LIntérêtsFP3,[0]!LMoisFP3,$A235)+SUMIFS([0]!LIntérêtsFP4,[0]!LMoisFP4,$A235)+SUMIFS([0]!LIntérêtsFP1,[0]!LMoisFP1,$A235)</f>
        <v>#NAME?</v>
      </c>
      <c r="D235" s="7" t="e">
        <f>+SUMIFS([0]!LAssuranceFp2,[0]!LMoisfp2,$A235)+SUMIFS([0]!LAssuranceFP3,[0]!LMoisFP3,$A235)+SUMIFS([0]!LAssuranceFP4,[0]!LMoisFP4,$A235)+SUMIFS([0]!LAssuranceFP1,[0]!LMoisFP1,$A235)</f>
        <v>#NAME?</v>
      </c>
      <c r="E235" s="7" t="e">
        <f t="shared" si="14"/>
        <v>#NAME?</v>
      </c>
      <c r="F235" s="6" t="e">
        <f t="shared" si="12"/>
        <v>#NAME?</v>
      </c>
      <c r="G235" s="6" t="e">
        <f t="shared" si="13"/>
        <v>#NAME?</v>
      </c>
      <c r="H235" s="1" t="e">
        <f>IF(AND(MONTH(DATEVALUE([0]!Moisfp2&amp;"1"))=G235,[0]!Anneefp2=F235),[0]!Montantfp2,0)+IF(AND(MONTH(DATEVALUE([0]!MoisFP3&amp;"1"))=G235,[0]!AnnéeFP3=F235),[0]!MontantFP3,0)+IF(AND(MONTH(DATEVALUE([0]!MoisFP4&amp;"1"))=G235,[0]!AnnéeFP4=F235),[0]!MontantFP4,0)+IF(AND(MONTH(DATEVALUE([0]!MoisFP1&amp;"1"))=G235,[0]!AnneeFP1=F235),[0]!MontantFP1,0)</f>
        <v>#NAME?</v>
      </c>
      <c r="I235" s="6" t="s">
        <v>40</v>
      </c>
      <c r="J235" s="6" t="s">
        <v>99</v>
      </c>
      <c r="K235" s="6" t="s">
        <v>41</v>
      </c>
    </row>
    <row r="236" spans="1:11">
      <c r="A236" s="5" t="e">
        <f t="shared" si="15"/>
        <v>#NAME?</v>
      </c>
      <c r="B236" s="7" t="e">
        <f>SUMIFS([0]!LCapitalFP3,[0]!LMoisFP3,$A236)++SUMIFS([0]!LCapitalfp2,[0]!LMoisfp2,$A236)+SUMIFS([0]!LCapitalFP4,[0]!LMoisFP4,$A236)++SUMIFS([0]!LCapitalFP1,[0]!LMoisFP1,$A236)</f>
        <v>#NAME?</v>
      </c>
      <c r="C236" s="7" t="e">
        <f>+SUMIFS([0]!LIntérêtsfp2,[0]!LMoisfp2,$A236)+SUMIFS([0]!LIntérêtsFP3,[0]!LMoisFP3,$A236)+SUMIFS([0]!LIntérêtsFP4,[0]!LMoisFP4,$A236)+SUMIFS([0]!LIntérêtsFP1,[0]!LMoisFP1,$A236)</f>
        <v>#NAME?</v>
      </c>
      <c r="D236" s="7" t="e">
        <f>+SUMIFS([0]!LAssuranceFp2,[0]!LMoisfp2,$A236)+SUMIFS([0]!LAssuranceFP3,[0]!LMoisFP3,$A236)+SUMIFS([0]!LAssuranceFP4,[0]!LMoisFP4,$A236)+SUMIFS([0]!LAssuranceFP1,[0]!LMoisFP1,$A236)</f>
        <v>#NAME?</v>
      </c>
      <c r="E236" s="7" t="e">
        <f t="shared" si="14"/>
        <v>#NAME?</v>
      </c>
      <c r="F236" s="6" t="e">
        <f t="shared" si="12"/>
        <v>#NAME?</v>
      </c>
      <c r="G236" s="6" t="e">
        <f t="shared" si="13"/>
        <v>#NAME?</v>
      </c>
      <c r="H236" s="1" t="e">
        <f>IF(AND(MONTH(DATEVALUE([0]!Moisfp2&amp;"1"))=G236,[0]!Anneefp2=F236),[0]!Montantfp2,0)+IF(AND(MONTH(DATEVALUE([0]!MoisFP3&amp;"1"))=G236,[0]!AnnéeFP3=F236),[0]!MontantFP3,0)+IF(AND(MONTH(DATEVALUE([0]!MoisFP4&amp;"1"))=G236,[0]!AnnéeFP4=F236),[0]!MontantFP4,0)+IF(AND(MONTH(DATEVALUE([0]!MoisFP1&amp;"1"))=G236,[0]!AnneeFP1=F236),[0]!MontantFP1,0)</f>
        <v>#NAME?</v>
      </c>
      <c r="I236" s="6" t="s">
        <v>40</v>
      </c>
      <c r="J236" s="6" t="s">
        <v>99</v>
      </c>
      <c r="K236" s="6" t="s">
        <v>41</v>
      </c>
    </row>
    <row r="237" spans="1:11">
      <c r="A237" s="5" t="e">
        <f t="shared" si="15"/>
        <v>#NAME?</v>
      </c>
      <c r="B237" s="7" t="e">
        <f>SUMIFS([0]!LCapitalFP3,[0]!LMoisFP3,$A237)++SUMIFS([0]!LCapitalfp2,[0]!LMoisfp2,$A237)+SUMIFS([0]!LCapitalFP4,[0]!LMoisFP4,$A237)++SUMIFS([0]!LCapitalFP1,[0]!LMoisFP1,$A237)</f>
        <v>#NAME?</v>
      </c>
      <c r="C237" s="7" t="e">
        <f>+SUMIFS([0]!LIntérêtsfp2,[0]!LMoisfp2,$A237)+SUMIFS([0]!LIntérêtsFP3,[0]!LMoisFP3,$A237)+SUMIFS([0]!LIntérêtsFP4,[0]!LMoisFP4,$A237)+SUMIFS([0]!LIntérêtsFP1,[0]!LMoisFP1,$A237)</f>
        <v>#NAME?</v>
      </c>
      <c r="D237" s="7" t="e">
        <f>+SUMIFS([0]!LAssuranceFp2,[0]!LMoisfp2,$A237)+SUMIFS([0]!LAssuranceFP3,[0]!LMoisFP3,$A237)+SUMIFS([0]!LAssuranceFP4,[0]!LMoisFP4,$A237)+SUMIFS([0]!LAssuranceFP1,[0]!LMoisFP1,$A237)</f>
        <v>#NAME?</v>
      </c>
      <c r="E237" s="7" t="e">
        <f t="shared" si="14"/>
        <v>#NAME?</v>
      </c>
      <c r="F237" s="6" t="e">
        <f t="shared" si="12"/>
        <v>#NAME?</v>
      </c>
      <c r="G237" s="6" t="e">
        <f t="shared" si="13"/>
        <v>#NAME?</v>
      </c>
      <c r="H237" s="1" t="e">
        <f>IF(AND(MONTH(DATEVALUE([0]!Moisfp2&amp;"1"))=G237,[0]!Anneefp2=F237),[0]!Montantfp2,0)+IF(AND(MONTH(DATEVALUE([0]!MoisFP3&amp;"1"))=G237,[0]!AnnéeFP3=F237),[0]!MontantFP3,0)+IF(AND(MONTH(DATEVALUE([0]!MoisFP4&amp;"1"))=G237,[0]!AnnéeFP4=F237),[0]!MontantFP4,0)+IF(AND(MONTH(DATEVALUE([0]!MoisFP1&amp;"1"))=G237,[0]!AnneeFP1=F237),[0]!MontantFP1,0)</f>
        <v>#NAME?</v>
      </c>
      <c r="I237" s="6" t="s">
        <v>40</v>
      </c>
      <c r="J237" s="6" t="s">
        <v>99</v>
      </c>
      <c r="K237" s="6" t="s">
        <v>41</v>
      </c>
    </row>
    <row r="238" spans="1:11">
      <c r="A238" s="5" t="e">
        <f t="shared" si="15"/>
        <v>#NAME?</v>
      </c>
      <c r="B238" s="7" t="e">
        <f>SUMIFS([0]!LCapitalFP3,[0]!LMoisFP3,$A238)++SUMIFS([0]!LCapitalfp2,[0]!LMoisfp2,$A238)+SUMIFS([0]!LCapitalFP4,[0]!LMoisFP4,$A238)++SUMIFS([0]!LCapitalFP1,[0]!LMoisFP1,$A238)</f>
        <v>#NAME?</v>
      </c>
      <c r="C238" s="7" t="e">
        <f>+SUMIFS([0]!LIntérêtsfp2,[0]!LMoisfp2,$A238)+SUMIFS([0]!LIntérêtsFP3,[0]!LMoisFP3,$A238)+SUMIFS([0]!LIntérêtsFP4,[0]!LMoisFP4,$A238)+SUMIFS([0]!LIntérêtsFP1,[0]!LMoisFP1,$A238)</f>
        <v>#NAME?</v>
      </c>
      <c r="D238" s="7" t="e">
        <f>+SUMIFS([0]!LAssuranceFp2,[0]!LMoisfp2,$A238)+SUMIFS([0]!LAssuranceFP3,[0]!LMoisFP3,$A238)+SUMIFS([0]!LAssuranceFP4,[0]!LMoisFP4,$A238)+SUMIFS([0]!LAssuranceFP1,[0]!LMoisFP1,$A238)</f>
        <v>#NAME?</v>
      </c>
      <c r="E238" s="7" t="e">
        <f t="shared" si="14"/>
        <v>#NAME?</v>
      </c>
      <c r="F238" s="6" t="e">
        <f t="shared" si="12"/>
        <v>#NAME?</v>
      </c>
      <c r="G238" s="6" t="e">
        <f t="shared" si="13"/>
        <v>#NAME?</v>
      </c>
      <c r="H238" s="1" t="e">
        <f>IF(AND(MONTH(DATEVALUE([0]!Moisfp2&amp;"1"))=G238,[0]!Anneefp2=F238),[0]!Montantfp2,0)+IF(AND(MONTH(DATEVALUE([0]!MoisFP3&amp;"1"))=G238,[0]!AnnéeFP3=F238),[0]!MontantFP3,0)+IF(AND(MONTH(DATEVALUE([0]!MoisFP4&amp;"1"))=G238,[0]!AnnéeFP4=F238),[0]!MontantFP4,0)+IF(AND(MONTH(DATEVALUE([0]!MoisFP1&amp;"1"))=G238,[0]!AnneeFP1=F238),[0]!MontantFP1,0)</f>
        <v>#NAME?</v>
      </c>
      <c r="I238" s="6" t="s">
        <v>40</v>
      </c>
      <c r="J238" s="6" t="s">
        <v>99</v>
      </c>
      <c r="K238" s="6" t="s">
        <v>41</v>
      </c>
    </row>
    <row r="239" spans="1:11">
      <c r="A239" s="5" t="e">
        <f t="shared" si="15"/>
        <v>#NAME?</v>
      </c>
      <c r="B239" s="7" t="e">
        <f>SUMIFS([0]!LCapitalFP3,[0]!LMoisFP3,$A239)++SUMIFS([0]!LCapitalfp2,[0]!LMoisfp2,$A239)+SUMIFS([0]!LCapitalFP4,[0]!LMoisFP4,$A239)++SUMIFS([0]!LCapitalFP1,[0]!LMoisFP1,$A239)</f>
        <v>#NAME?</v>
      </c>
      <c r="C239" s="7" t="e">
        <f>+SUMIFS([0]!LIntérêtsfp2,[0]!LMoisfp2,$A239)+SUMIFS([0]!LIntérêtsFP3,[0]!LMoisFP3,$A239)+SUMIFS([0]!LIntérêtsFP4,[0]!LMoisFP4,$A239)+SUMIFS([0]!LIntérêtsFP1,[0]!LMoisFP1,$A239)</f>
        <v>#NAME?</v>
      </c>
      <c r="D239" s="7" t="e">
        <f>+SUMIFS([0]!LAssuranceFp2,[0]!LMoisfp2,$A239)+SUMIFS([0]!LAssuranceFP3,[0]!LMoisFP3,$A239)+SUMIFS([0]!LAssuranceFP4,[0]!LMoisFP4,$A239)+SUMIFS([0]!LAssuranceFP1,[0]!LMoisFP1,$A239)</f>
        <v>#NAME?</v>
      </c>
      <c r="E239" s="7" t="e">
        <f t="shared" si="14"/>
        <v>#NAME?</v>
      </c>
      <c r="F239" s="6" t="e">
        <f t="shared" si="12"/>
        <v>#NAME?</v>
      </c>
      <c r="G239" s="6" t="e">
        <f t="shared" si="13"/>
        <v>#NAME?</v>
      </c>
      <c r="H239" s="1" t="e">
        <f>IF(AND(MONTH(DATEVALUE([0]!Moisfp2&amp;"1"))=G239,[0]!Anneefp2=F239),[0]!Montantfp2,0)+IF(AND(MONTH(DATEVALUE([0]!MoisFP3&amp;"1"))=G239,[0]!AnnéeFP3=F239),[0]!MontantFP3,0)+IF(AND(MONTH(DATEVALUE([0]!MoisFP4&amp;"1"))=G239,[0]!AnnéeFP4=F239),[0]!MontantFP4,0)+IF(AND(MONTH(DATEVALUE([0]!MoisFP1&amp;"1"))=G239,[0]!AnneeFP1=F239),[0]!MontantFP1,0)</f>
        <v>#NAME?</v>
      </c>
      <c r="I239" s="6" t="s">
        <v>40</v>
      </c>
      <c r="J239" s="6" t="s">
        <v>99</v>
      </c>
      <c r="K239" s="6" t="s">
        <v>41</v>
      </c>
    </row>
    <row r="240" spans="1:11">
      <c r="A240" s="5" t="e">
        <f t="shared" si="15"/>
        <v>#NAME?</v>
      </c>
      <c r="B240" s="7" t="e">
        <f>SUMIFS([0]!LCapitalFP3,[0]!LMoisFP3,$A240)++SUMIFS([0]!LCapitalfp2,[0]!LMoisfp2,$A240)+SUMIFS([0]!LCapitalFP4,[0]!LMoisFP4,$A240)++SUMIFS([0]!LCapitalFP1,[0]!LMoisFP1,$A240)</f>
        <v>#NAME?</v>
      </c>
      <c r="C240" s="7" t="e">
        <f>+SUMIFS([0]!LIntérêtsfp2,[0]!LMoisfp2,$A240)+SUMIFS([0]!LIntérêtsFP3,[0]!LMoisFP3,$A240)+SUMIFS([0]!LIntérêtsFP4,[0]!LMoisFP4,$A240)+SUMIFS([0]!LIntérêtsFP1,[0]!LMoisFP1,$A240)</f>
        <v>#NAME?</v>
      </c>
      <c r="D240" s="7" t="e">
        <f>+SUMIFS([0]!LAssuranceFp2,[0]!LMoisfp2,$A240)+SUMIFS([0]!LAssuranceFP3,[0]!LMoisFP3,$A240)+SUMIFS([0]!LAssuranceFP4,[0]!LMoisFP4,$A240)+SUMIFS([0]!LAssuranceFP1,[0]!LMoisFP1,$A240)</f>
        <v>#NAME?</v>
      </c>
      <c r="E240" s="7" t="e">
        <f t="shared" si="14"/>
        <v>#NAME?</v>
      </c>
      <c r="F240" s="6" t="e">
        <f t="shared" si="12"/>
        <v>#NAME?</v>
      </c>
      <c r="G240" s="6" t="e">
        <f t="shared" si="13"/>
        <v>#NAME?</v>
      </c>
      <c r="H240" s="1" t="e">
        <f>IF(AND(MONTH(DATEVALUE([0]!Moisfp2&amp;"1"))=G240,[0]!Anneefp2=F240),[0]!Montantfp2,0)+IF(AND(MONTH(DATEVALUE([0]!MoisFP3&amp;"1"))=G240,[0]!AnnéeFP3=F240),[0]!MontantFP3,0)+IF(AND(MONTH(DATEVALUE([0]!MoisFP4&amp;"1"))=G240,[0]!AnnéeFP4=F240),[0]!MontantFP4,0)+IF(AND(MONTH(DATEVALUE([0]!MoisFP1&amp;"1"))=G240,[0]!AnneeFP1=F240),[0]!MontantFP1,0)</f>
        <v>#NAME?</v>
      </c>
      <c r="I240" s="6" t="s">
        <v>40</v>
      </c>
      <c r="J240" s="6" t="s">
        <v>99</v>
      </c>
      <c r="K240" s="6" t="s">
        <v>41</v>
      </c>
    </row>
    <row r="241" spans="1:11">
      <c r="A241" s="5" t="e">
        <f t="shared" si="15"/>
        <v>#NAME?</v>
      </c>
      <c r="B241" s="7" t="e">
        <f>SUMIFS([0]!LCapitalFP3,[0]!LMoisFP3,$A241)++SUMIFS([0]!LCapitalfp2,[0]!LMoisfp2,$A241)+SUMIFS([0]!LCapitalFP4,[0]!LMoisFP4,$A241)++SUMIFS([0]!LCapitalFP1,[0]!LMoisFP1,$A241)</f>
        <v>#NAME?</v>
      </c>
      <c r="C241" s="7" t="e">
        <f>+SUMIFS([0]!LIntérêtsfp2,[0]!LMoisfp2,$A241)+SUMIFS([0]!LIntérêtsFP3,[0]!LMoisFP3,$A241)+SUMIFS([0]!LIntérêtsFP4,[0]!LMoisFP4,$A241)+SUMIFS([0]!LIntérêtsFP1,[0]!LMoisFP1,$A241)</f>
        <v>#NAME?</v>
      </c>
      <c r="D241" s="7" t="e">
        <f>+SUMIFS([0]!LAssuranceFp2,[0]!LMoisfp2,$A241)+SUMIFS([0]!LAssuranceFP3,[0]!LMoisFP3,$A241)+SUMIFS([0]!LAssuranceFP4,[0]!LMoisFP4,$A241)+SUMIFS([0]!LAssuranceFP1,[0]!LMoisFP1,$A241)</f>
        <v>#NAME?</v>
      </c>
      <c r="E241" s="7" t="e">
        <f t="shared" si="14"/>
        <v>#NAME?</v>
      </c>
      <c r="F241" s="6" t="e">
        <f t="shared" si="12"/>
        <v>#NAME?</v>
      </c>
      <c r="G241" s="6" t="e">
        <f t="shared" si="13"/>
        <v>#NAME?</v>
      </c>
      <c r="H241" s="1" t="e">
        <f>IF(AND(MONTH(DATEVALUE([0]!Moisfp2&amp;"1"))=G241,[0]!Anneefp2=F241),[0]!Montantfp2,0)+IF(AND(MONTH(DATEVALUE([0]!MoisFP3&amp;"1"))=G241,[0]!AnnéeFP3=F241),[0]!MontantFP3,0)+IF(AND(MONTH(DATEVALUE([0]!MoisFP4&amp;"1"))=G241,[0]!AnnéeFP4=F241),[0]!MontantFP4,0)+IF(AND(MONTH(DATEVALUE([0]!MoisFP1&amp;"1"))=G241,[0]!AnneeFP1=F241),[0]!MontantFP1,0)</f>
        <v>#NAME?</v>
      </c>
      <c r="I241" s="6" t="s">
        <v>40</v>
      </c>
      <c r="J241" s="6" t="s">
        <v>99</v>
      </c>
      <c r="K241" s="6" t="s">
        <v>41</v>
      </c>
    </row>
    <row r="242" spans="1:11">
      <c r="A242" s="5" t="e">
        <f t="shared" si="15"/>
        <v>#NAME?</v>
      </c>
      <c r="B242" s="7" t="e">
        <f>SUMIFS([0]!LCapitalFP3,[0]!LMoisFP3,$A242)++SUMIFS([0]!LCapitalfp2,[0]!LMoisfp2,$A242)+SUMIFS([0]!LCapitalFP4,[0]!LMoisFP4,$A242)++SUMIFS([0]!LCapitalFP1,[0]!LMoisFP1,$A242)</f>
        <v>#NAME?</v>
      </c>
      <c r="C242" s="7" t="e">
        <f>+SUMIFS([0]!LIntérêtsfp2,[0]!LMoisfp2,$A242)+SUMIFS([0]!LIntérêtsFP3,[0]!LMoisFP3,$A242)+SUMIFS([0]!LIntérêtsFP4,[0]!LMoisFP4,$A242)+SUMIFS([0]!LIntérêtsFP1,[0]!LMoisFP1,$A242)</f>
        <v>#NAME?</v>
      </c>
      <c r="D242" s="7" t="e">
        <f>+SUMIFS([0]!LAssuranceFp2,[0]!LMoisfp2,$A242)+SUMIFS([0]!LAssuranceFP3,[0]!LMoisFP3,$A242)+SUMIFS([0]!LAssuranceFP4,[0]!LMoisFP4,$A242)+SUMIFS([0]!LAssuranceFP1,[0]!LMoisFP1,$A242)</f>
        <v>#NAME?</v>
      </c>
      <c r="E242" s="7" t="e">
        <f t="shared" si="14"/>
        <v>#NAME?</v>
      </c>
      <c r="F242" s="6" t="e">
        <f t="shared" si="12"/>
        <v>#NAME?</v>
      </c>
      <c r="G242" s="6" t="e">
        <f t="shared" si="13"/>
        <v>#NAME?</v>
      </c>
      <c r="H242" s="1" t="e">
        <f>IF(AND(MONTH(DATEVALUE([0]!Moisfp2&amp;"1"))=G242,[0]!Anneefp2=F242),[0]!Montantfp2,0)+IF(AND(MONTH(DATEVALUE([0]!MoisFP3&amp;"1"))=G242,[0]!AnnéeFP3=F242),[0]!MontantFP3,0)+IF(AND(MONTH(DATEVALUE([0]!MoisFP4&amp;"1"))=G242,[0]!AnnéeFP4=F242),[0]!MontantFP4,0)+IF(AND(MONTH(DATEVALUE([0]!MoisFP1&amp;"1"))=G242,[0]!AnneeFP1=F242),[0]!MontantFP1,0)</f>
        <v>#NAME?</v>
      </c>
      <c r="I242" s="6" t="s">
        <v>40</v>
      </c>
      <c r="J242" s="6" t="s">
        <v>99</v>
      </c>
      <c r="K242" s="6" t="s">
        <v>41</v>
      </c>
    </row>
    <row r="243" spans="1:11">
      <c r="A243" s="5" t="e">
        <f t="shared" si="15"/>
        <v>#NAME?</v>
      </c>
      <c r="B243" s="7" t="e">
        <f>SUMIFS([0]!LCapitalFP3,[0]!LMoisFP3,$A243)++SUMIFS([0]!LCapitalfp2,[0]!LMoisfp2,$A243)+SUMIFS([0]!LCapitalFP4,[0]!LMoisFP4,$A243)++SUMIFS([0]!LCapitalFP1,[0]!LMoisFP1,$A243)</f>
        <v>#NAME?</v>
      </c>
      <c r="C243" s="7" t="e">
        <f>+SUMIFS([0]!LIntérêtsfp2,[0]!LMoisfp2,$A243)+SUMIFS([0]!LIntérêtsFP3,[0]!LMoisFP3,$A243)+SUMIFS([0]!LIntérêtsFP4,[0]!LMoisFP4,$A243)+SUMIFS([0]!LIntérêtsFP1,[0]!LMoisFP1,$A243)</f>
        <v>#NAME?</v>
      </c>
      <c r="D243" s="7" t="e">
        <f>+SUMIFS([0]!LAssuranceFp2,[0]!LMoisfp2,$A243)+SUMIFS([0]!LAssuranceFP3,[0]!LMoisFP3,$A243)+SUMIFS([0]!LAssuranceFP4,[0]!LMoisFP4,$A243)+SUMIFS([0]!LAssuranceFP1,[0]!LMoisFP1,$A243)</f>
        <v>#NAME?</v>
      </c>
      <c r="E243" s="7" t="e">
        <f t="shared" si="14"/>
        <v>#NAME?</v>
      </c>
      <c r="F243" s="6" t="e">
        <f t="shared" si="12"/>
        <v>#NAME?</v>
      </c>
      <c r="G243" s="6" t="e">
        <f t="shared" si="13"/>
        <v>#NAME?</v>
      </c>
      <c r="H243" s="1" t="e">
        <f>IF(AND(MONTH(DATEVALUE([0]!Moisfp2&amp;"1"))=G243,[0]!Anneefp2=F243),[0]!Montantfp2,0)+IF(AND(MONTH(DATEVALUE([0]!MoisFP3&amp;"1"))=G243,[0]!AnnéeFP3=F243),[0]!MontantFP3,0)+IF(AND(MONTH(DATEVALUE([0]!MoisFP4&amp;"1"))=G243,[0]!AnnéeFP4=F243),[0]!MontantFP4,0)+IF(AND(MONTH(DATEVALUE([0]!MoisFP1&amp;"1"))=G243,[0]!AnneeFP1=F243),[0]!MontantFP1,0)</f>
        <v>#NAME?</v>
      </c>
      <c r="I243" s="6" t="s">
        <v>40</v>
      </c>
      <c r="J243" s="6" t="s">
        <v>99</v>
      </c>
      <c r="K243" s="6" t="s">
        <v>41</v>
      </c>
    </row>
    <row r="244" spans="1:11">
      <c r="A244" s="5" t="e">
        <f t="shared" si="15"/>
        <v>#NAME?</v>
      </c>
      <c r="B244" s="7" t="e">
        <f>SUMIFS([0]!LCapitalFP3,[0]!LMoisFP3,$A244)++SUMIFS([0]!LCapitalfp2,[0]!LMoisfp2,$A244)+SUMIFS([0]!LCapitalFP4,[0]!LMoisFP4,$A244)++SUMIFS([0]!LCapitalFP1,[0]!LMoisFP1,$A244)</f>
        <v>#NAME?</v>
      </c>
      <c r="C244" s="7" t="e">
        <f>+SUMIFS([0]!LIntérêtsfp2,[0]!LMoisfp2,$A244)+SUMIFS([0]!LIntérêtsFP3,[0]!LMoisFP3,$A244)+SUMIFS([0]!LIntérêtsFP4,[0]!LMoisFP4,$A244)+SUMIFS([0]!LIntérêtsFP1,[0]!LMoisFP1,$A244)</f>
        <v>#NAME?</v>
      </c>
      <c r="D244" s="7" t="e">
        <f>+SUMIFS([0]!LAssuranceFp2,[0]!LMoisfp2,$A244)+SUMIFS([0]!LAssuranceFP3,[0]!LMoisFP3,$A244)+SUMIFS([0]!LAssuranceFP4,[0]!LMoisFP4,$A244)+SUMIFS([0]!LAssuranceFP1,[0]!LMoisFP1,$A244)</f>
        <v>#NAME?</v>
      </c>
      <c r="E244" s="7" t="e">
        <f t="shared" si="14"/>
        <v>#NAME?</v>
      </c>
      <c r="F244" s="6" t="e">
        <f t="shared" si="12"/>
        <v>#NAME?</v>
      </c>
      <c r="G244" s="6" t="e">
        <f t="shared" si="13"/>
        <v>#NAME?</v>
      </c>
      <c r="H244" s="1" t="e">
        <f>IF(AND(MONTH(DATEVALUE([0]!Moisfp2&amp;"1"))=G244,[0]!Anneefp2=F244),[0]!Montantfp2,0)+IF(AND(MONTH(DATEVALUE([0]!MoisFP3&amp;"1"))=G244,[0]!AnnéeFP3=F244),[0]!MontantFP3,0)+IF(AND(MONTH(DATEVALUE([0]!MoisFP4&amp;"1"))=G244,[0]!AnnéeFP4=F244),[0]!MontantFP4,0)+IF(AND(MONTH(DATEVALUE([0]!MoisFP1&amp;"1"))=G244,[0]!AnneeFP1=F244),[0]!MontantFP1,0)</f>
        <v>#NAME?</v>
      </c>
      <c r="I244" s="6" t="s">
        <v>40</v>
      </c>
      <c r="J244" s="6" t="s">
        <v>99</v>
      </c>
      <c r="K244" s="6" t="s">
        <v>41</v>
      </c>
    </row>
    <row r="245" spans="1:11">
      <c r="A245" s="5" t="e">
        <f t="shared" si="15"/>
        <v>#NAME?</v>
      </c>
      <c r="B245" s="7" t="e">
        <f>SUMIFS([0]!LCapitalFP3,[0]!LMoisFP3,$A245)++SUMIFS([0]!LCapitalfp2,[0]!LMoisfp2,$A245)+SUMIFS([0]!LCapitalFP4,[0]!LMoisFP4,$A245)++SUMIFS([0]!LCapitalFP1,[0]!LMoisFP1,$A245)</f>
        <v>#NAME?</v>
      </c>
      <c r="C245" s="7" t="e">
        <f>+SUMIFS([0]!LIntérêtsfp2,[0]!LMoisfp2,$A245)+SUMIFS([0]!LIntérêtsFP3,[0]!LMoisFP3,$A245)+SUMIFS([0]!LIntérêtsFP4,[0]!LMoisFP4,$A245)+SUMIFS([0]!LIntérêtsFP1,[0]!LMoisFP1,$A245)</f>
        <v>#NAME?</v>
      </c>
      <c r="D245" s="7" t="e">
        <f>+SUMIFS([0]!LAssuranceFp2,[0]!LMoisfp2,$A245)+SUMIFS([0]!LAssuranceFP3,[0]!LMoisFP3,$A245)+SUMIFS([0]!LAssuranceFP4,[0]!LMoisFP4,$A245)+SUMIFS([0]!LAssuranceFP1,[0]!LMoisFP1,$A245)</f>
        <v>#NAME?</v>
      </c>
      <c r="E245" s="7" t="e">
        <f t="shared" si="14"/>
        <v>#NAME?</v>
      </c>
      <c r="F245" s="6" t="e">
        <f t="shared" si="12"/>
        <v>#NAME?</v>
      </c>
      <c r="G245" s="6" t="e">
        <f t="shared" si="13"/>
        <v>#NAME?</v>
      </c>
      <c r="H245" s="1" t="e">
        <f>IF(AND(MONTH(DATEVALUE([0]!Moisfp2&amp;"1"))=G245,[0]!Anneefp2=F245),[0]!Montantfp2,0)+IF(AND(MONTH(DATEVALUE([0]!MoisFP3&amp;"1"))=G245,[0]!AnnéeFP3=F245),[0]!MontantFP3,0)+IF(AND(MONTH(DATEVALUE([0]!MoisFP4&amp;"1"))=G245,[0]!AnnéeFP4=F245),[0]!MontantFP4,0)+IF(AND(MONTH(DATEVALUE([0]!MoisFP1&amp;"1"))=G245,[0]!AnneeFP1=F245),[0]!MontantFP1,0)</f>
        <v>#NAME?</v>
      </c>
      <c r="I245" s="6" t="s">
        <v>40</v>
      </c>
      <c r="J245" s="6" t="s">
        <v>99</v>
      </c>
      <c r="K245" s="6" t="s">
        <v>41</v>
      </c>
    </row>
    <row r="246" spans="1:11">
      <c r="A246" s="5" t="e">
        <f t="shared" si="15"/>
        <v>#NAME?</v>
      </c>
      <c r="B246" s="7" t="e">
        <f>SUMIFS([0]!LCapitalFP3,[0]!LMoisFP3,$A246)++SUMIFS([0]!LCapitalfp2,[0]!LMoisfp2,$A246)+SUMIFS([0]!LCapitalFP4,[0]!LMoisFP4,$A246)++SUMIFS([0]!LCapitalFP1,[0]!LMoisFP1,$A246)</f>
        <v>#NAME?</v>
      </c>
      <c r="C246" s="7" t="e">
        <f>+SUMIFS([0]!LIntérêtsfp2,[0]!LMoisfp2,$A246)+SUMIFS([0]!LIntérêtsFP3,[0]!LMoisFP3,$A246)+SUMIFS([0]!LIntérêtsFP4,[0]!LMoisFP4,$A246)+SUMIFS([0]!LIntérêtsFP1,[0]!LMoisFP1,$A246)</f>
        <v>#NAME?</v>
      </c>
      <c r="D246" s="7" t="e">
        <f>+SUMIFS([0]!LAssuranceFp2,[0]!LMoisfp2,$A246)+SUMIFS([0]!LAssuranceFP3,[0]!LMoisFP3,$A246)+SUMIFS([0]!LAssuranceFP4,[0]!LMoisFP4,$A246)+SUMIFS([0]!LAssuranceFP1,[0]!LMoisFP1,$A246)</f>
        <v>#NAME?</v>
      </c>
      <c r="E246" s="7" t="e">
        <f t="shared" si="14"/>
        <v>#NAME?</v>
      </c>
      <c r="F246" s="6" t="e">
        <f t="shared" si="12"/>
        <v>#NAME?</v>
      </c>
      <c r="G246" s="6" t="e">
        <f t="shared" si="13"/>
        <v>#NAME?</v>
      </c>
      <c r="H246" s="1" t="e">
        <f>IF(AND(MONTH(DATEVALUE([0]!Moisfp2&amp;"1"))=G246,[0]!Anneefp2=F246),[0]!Montantfp2,0)+IF(AND(MONTH(DATEVALUE([0]!MoisFP3&amp;"1"))=G246,[0]!AnnéeFP3=F246),[0]!MontantFP3,0)+IF(AND(MONTH(DATEVALUE([0]!MoisFP4&amp;"1"))=G246,[0]!AnnéeFP4=F246),[0]!MontantFP4,0)+IF(AND(MONTH(DATEVALUE([0]!MoisFP1&amp;"1"))=G246,[0]!AnneeFP1=F246),[0]!MontantFP1,0)</f>
        <v>#NAME?</v>
      </c>
      <c r="I246" s="6" t="s">
        <v>40</v>
      </c>
      <c r="J246" s="6" t="s">
        <v>99</v>
      </c>
      <c r="K246" s="6" t="s">
        <v>41</v>
      </c>
    </row>
    <row r="247" spans="1:11">
      <c r="A247" s="5" t="e">
        <f t="shared" si="15"/>
        <v>#NAME?</v>
      </c>
      <c r="B247" s="7" t="e">
        <f>SUMIFS([0]!LCapitalFP3,[0]!LMoisFP3,$A247)++SUMIFS([0]!LCapitalfp2,[0]!LMoisfp2,$A247)+SUMIFS([0]!LCapitalFP4,[0]!LMoisFP4,$A247)++SUMIFS([0]!LCapitalFP1,[0]!LMoisFP1,$A247)</f>
        <v>#NAME?</v>
      </c>
      <c r="C247" s="7" t="e">
        <f>+SUMIFS([0]!LIntérêtsfp2,[0]!LMoisfp2,$A247)+SUMIFS([0]!LIntérêtsFP3,[0]!LMoisFP3,$A247)+SUMIFS([0]!LIntérêtsFP4,[0]!LMoisFP4,$A247)+SUMIFS([0]!LIntérêtsFP1,[0]!LMoisFP1,$A247)</f>
        <v>#NAME?</v>
      </c>
      <c r="D247" s="7" t="e">
        <f>+SUMIFS([0]!LAssuranceFp2,[0]!LMoisfp2,$A247)+SUMIFS([0]!LAssuranceFP3,[0]!LMoisFP3,$A247)+SUMIFS([0]!LAssuranceFP4,[0]!LMoisFP4,$A247)+SUMIFS([0]!LAssuranceFP1,[0]!LMoisFP1,$A247)</f>
        <v>#NAME?</v>
      </c>
      <c r="E247" s="7" t="e">
        <f t="shared" si="14"/>
        <v>#NAME?</v>
      </c>
      <c r="F247" s="6" t="e">
        <f t="shared" si="12"/>
        <v>#NAME?</v>
      </c>
      <c r="G247" s="6" t="e">
        <f t="shared" si="13"/>
        <v>#NAME?</v>
      </c>
      <c r="H247" s="1" t="e">
        <f>IF(AND(MONTH(DATEVALUE([0]!Moisfp2&amp;"1"))=G247,[0]!Anneefp2=F247),[0]!Montantfp2,0)+IF(AND(MONTH(DATEVALUE([0]!MoisFP3&amp;"1"))=G247,[0]!AnnéeFP3=F247),[0]!MontantFP3,0)+IF(AND(MONTH(DATEVALUE([0]!MoisFP4&amp;"1"))=G247,[0]!AnnéeFP4=F247),[0]!MontantFP4,0)+IF(AND(MONTH(DATEVALUE([0]!MoisFP1&amp;"1"))=G247,[0]!AnneeFP1=F247),[0]!MontantFP1,0)</f>
        <v>#NAME?</v>
      </c>
      <c r="I247" s="6" t="s">
        <v>40</v>
      </c>
      <c r="J247" s="6" t="s">
        <v>99</v>
      </c>
      <c r="K247" s="6" t="s">
        <v>41</v>
      </c>
    </row>
    <row r="248" spans="1:11">
      <c r="A248" s="5" t="e">
        <f t="shared" si="15"/>
        <v>#NAME?</v>
      </c>
      <c r="B248" s="7" t="e">
        <f>SUMIFS([0]!LCapitalFP3,[0]!LMoisFP3,$A248)++SUMIFS([0]!LCapitalfp2,[0]!LMoisfp2,$A248)+SUMIFS([0]!LCapitalFP4,[0]!LMoisFP4,$A248)++SUMIFS([0]!LCapitalFP1,[0]!LMoisFP1,$A248)</f>
        <v>#NAME?</v>
      </c>
      <c r="C248" s="7" t="e">
        <f>+SUMIFS([0]!LIntérêtsfp2,[0]!LMoisfp2,$A248)+SUMIFS([0]!LIntérêtsFP3,[0]!LMoisFP3,$A248)+SUMIFS([0]!LIntérêtsFP4,[0]!LMoisFP4,$A248)+SUMIFS([0]!LIntérêtsFP1,[0]!LMoisFP1,$A248)</f>
        <v>#NAME?</v>
      </c>
      <c r="D248" s="7" t="e">
        <f>+SUMIFS([0]!LAssuranceFp2,[0]!LMoisfp2,$A248)+SUMIFS([0]!LAssuranceFP3,[0]!LMoisFP3,$A248)+SUMIFS([0]!LAssuranceFP4,[0]!LMoisFP4,$A248)+SUMIFS([0]!LAssuranceFP1,[0]!LMoisFP1,$A248)</f>
        <v>#NAME?</v>
      </c>
      <c r="E248" s="7" t="e">
        <f t="shared" si="14"/>
        <v>#NAME?</v>
      </c>
      <c r="F248" s="6" t="e">
        <f t="shared" si="12"/>
        <v>#NAME?</v>
      </c>
      <c r="G248" s="6" t="e">
        <f t="shared" si="13"/>
        <v>#NAME?</v>
      </c>
      <c r="H248" s="1" t="e">
        <f>IF(AND(MONTH(DATEVALUE([0]!Moisfp2&amp;"1"))=G248,[0]!Anneefp2=F248),[0]!Montantfp2,0)+IF(AND(MONTH(DATEVALUE([0]!MoisFP3&amp;"1"))=G248,[0]!AnnéeFP3=F248),[0]!MontantFP3,0)+IF(AND(MONTH(DATEVALUE([0]!MoisFP4&amp;"1"))=G248,[0]!AnnéeFP4=F248),[0]!MontantFP4,0)+IF(AND(MONTH(DATEVALUE([0]!MoisFP1&amp;"1"))=G248,[0]!AnneeFP1=F248),[0]!MontantFP1,0)</f>
        <v>#NAME?</v>
      </c>
      <c r="I248" s="6" t="s">
        <v>40</v>
      </c>
      <c r="J248" s="6" t="s">
        <v>99</v>
      </c>
      <c r="K248" s="6" t="s">
        <v>41</v>
      </c>
    </row>
    <row r="249" spans="1:11">
      <c r="A249" s="5" t="e">
        <f t="shared" si="15"/>
        <v>#NAME?</v>
      </c>
      <c r="B249" s="7" t="e">
        <f>SUMIFS([0]!LCapitalFP3,[0]!LMoisFP3,$A249)++SUMIFS([0]!LCapitalfp2,[0]!LMoisfp2,$A249)+SUMIFS([0]!LCapitalFP4,[0]!LMoisFP4,$A249)++SUMIFS([0]!LCapitalFP1,[0]!LMoisFP1,$A249)</f>
        <v>#NAME?</v>
      </c>
      <c r="C249" s="7" t="e">
        <f>+SUMIFS([0]!LIntérêtsfp2,[0]!LMoisfp2,$A249)+SUMIFS([0]!LIntérêtsFP3,[0]!LMoisFP3,$A249)+SUMIFS([0]!LIntérêtsFP4,[0]!LMoisFP4,$A249)+SUMIFS([0]!LIntérêtsFP1,[0]!LMoisFP1,$A249)</f>
        <v>#NAME?</v>
      </c>
      <c r="D249" s="7" t="e">
        <f>+SUMIFS([0]!LAssuranceFp2,[0]!LMoisfp2,$A249)+SUMIFS([0]!LAssuranceFP3,[0]!LMoisFP3,$A249)+SUMIFS([0]!LAssuranceFP4,[0]!LMoisFP4,$A249)+SUMIFS([0]!LAssuranceFP1,[0]!LMoisFP1,$A249)</f>
        <v>#NAME?</v>
      </c>
      <c r="E249" s="7" t="e">
        <f t="shared" si="14"/>
        <v>#NAME?</v>
      </c>
      <c r="F249" s="6" t="e">
        <f t="shared" si="12"/>
        <v>#NAME?</v>
      </c>
      <c r="G249" s="6" t="e">
        <f t="shared" si="13"/>
        <v>#NAME?</v>
      </c>
      <c r="H249" s="1" t="e">
        <f>IF(AND(MONTH(DATEVALUE([0]!Moisfp2&amp;"1"))=G249,[0]!Anneefp2=F249),[0]!Montantfp2,0)+IF(AND(MONTH(DATEVALUE([0]!MoisFP3&amp;"1"))=G249,[0]!AnnéeFP3=F249),[0]!MontantFP3,0)+IF(AND(MONTH(DATEVALUE([0]!MoisFP4&amp;"1"))=G249,[0]!AnnéeFP4=F249),[0]!MontantFP4,0)+IF(AND(MONTH(DATEVALUE([0]!MoisFP1&amp;"1"))=G249,[0]!AnneeFP1=F249),[0]!MontantFP1,0)</f>
        <v>#NAME?</v>
      </c>
      <c r="I249" s="6" t="s">
        <v>40</v>
      </c>
      <c r="J249" s="6" t="s">
        <v>99</v>
      </c>
      <c r="K249" s="6" t="s">
        <v>41</v>
      </c>
    </row>
    <row r="250" spans="1:11">
      <c r="A250" s="5" t="e">
        <f t="shared" si="15"/>
        <v>#NAME?</v>
      </c>
      <c r="B250" s="7" t="e">
        <f>SUMIFS([0]!LCapitalFP3,[0]!LMoisFP3,$A250)++SUMIFS([0]!LCapitalfp2,[0]!LMoisfp2,$A250)+SUMIFS([0]!LCapitalFP4,[0]!LMoisFP4,$A250)++SUMIFS([0]!LCapitalFP1,[0]!LMoisFP1,$A250)</f>
        <v>#NAME?</v>
      </c>
      <c r="C250" s="7" t="e">
        <f>+SUMIFS([0]!LIntérêtsfp2,[0]!LMoisfp2,$A250)+SUMIFS([0]!LIntérêtsFP3,[0]!LMoisFP3,$A250)+SUMIFS([0]!LIntérêtsFP4,[0]!LMoisFP4,$A250)+SUMIFS([0]!LIntérêtsFP1,[0]!LMoisFP1,$A250)</f>
        <v>#NAME?</v>
      </c>
      <c r="D250" s="7" t="e">
        <f>+SUMIFS([0]!LAssuranceFp2,[0]!LMoisfp2,$A250)+SUMIFS([0]!LAssuranceFP3,[0]!LMoisFP3,$A250)+SUMIFS([0]!LAssuranceFP4,[0]!LMoisFP4,$A250)+SUMIFS([0]!LAssuranceFP1,[0]!LMoisFP1,$A250)</f>
        <v>#NAME?</v>
      </c>
      <c r="E250" s="7" t="e">
        <f t="shared" si="14"/>
        <v>#NAME?</v>
      </c>
      <c r="F250" s="6" t="e">
        <f t="shared" si="12"/>
        <v>#NAME?</v>
      </c>
      <c r="G250" s="6" t="e">
        <f t="shared" si="13"/>
        <v>#NAME?</v>
      </c>
      <c r="H250" s="1" t="e">
        <f>IF(AND(MONTH(DATEVALUE([0]!Moisfp2&amp;"1"))=G250,[0]!Anneefp2=F250),[0]!Montantfp2,0)+IF(AND(MONTH(DATEVALUE([0]!MoisFP3&amp;"1"))=G250,[0]!AnnéeFP3=F250),[0]!MontantFP3,0)+IF(AND(MONTH(DATEVALUE([0]!MoisFP4&amp;"1"))=G250,[0]!AnnéeFP4=F250),[0]!MontantFP4,0)+IF(AND(MONTH(DATEVALUE([0]!MoisFP1&amp;"1"))=G250,[0]!AnneeFP1=F250),[0]!MontantFP1,0)</f>
        <v>#NAME?</v>
      </c>
      <c r="I250" s="6" t="s">
        <v>40</v>
      </c>
      <c r="J250" s="6" t="s">
        <v>99</v>
      </c>
      <c r="K250" s="6" t="s">
        <v>41</v>
      </c>
    </row>
    <row r="251" spans="1:11">
      <c r="A251" s="5" t="e">
        <f t="shared" si="15"/>
        <v>#NAME?</v>
      </c>
      <c r="B251" s="7" t="e">
        <f>SUMIFS([0]!LCapitalFP3,[0]!LMoisFP3,$A251)++SUMIFS([0]!LCapitalfp2,[0]!LMoisfp2,$A251)+SUMIFS([0]!LCapitalFP4,[0]!LMoisFP4,$A251)++SUMIFS([0]!LCapitalFP1,[0]!LMoisFP1,$A251)</f>
        <v>#NAME?</v>
      </c>
      <c r="C251" s="7" t="e">
        <f>+SUMIFS([0]!LIntérêtsfp2,[0]!LMoisfp2,$A251)+SUMIFS([0]!LIntérêtsFP3,[0]!LMoisFP3,$A251)+SUMIFS([0]!LIntérêtsFP4,[0]!LMoisFP4,$A251)+SUMIFS([0]!LIntérêtsFP1,[0]!LMoisFP1,$A251)</f>
        <v>#NAME?</v>
      </c>
      <c r="D251" s="7" t="e">
        <f>+SUMIFS([0]!LAssuranceFp2,[0]!LMoisfp2,$A251)+SUMIFS([0]!LAssuranceFP3,[0]!LMoisFP3,$A251)+SUMIFS([0]!LAssuranceFP4,[0]!LMoisFP4,$A251)+SUMIFS([0]!LAssuranceFP1,[0]!LMoisFP1,$A251)</f>
        <v>#NAME?</v>
      </c>
      <c r="E251" s="7" t="e">
        <f t="shared" si="14"/>
        <v>#NAME?</v>
      </c>
      <c r="F251" s="6" t="e">
        <f t="shared" si="12"/>
        <v>#NAME?</v>
      </c>
      <c r="G251" s="6" t="e">
        <f t="shared" si="13"/>
        <v>#NAME?</v>
      </c>
      <c r="H251" s="1" t="e">
        <f>IF(AND(MONTH(DATEVALUE([0]!Moisfp2&amp;"1"))=G251,[0]!Anneefp2=F251),[0]!Montantfp2,0)+IF(AND(MONTH(DATEVALUE([0]!MoisFP3&amp;"1"))=G251,[0]!AnnéeFP3=F251),[0]!MontantFP3,0)+IF(AND(MONTH(DATEVALUE([0]!MoisFP4&amp;"1"))=G251,[0]!AnnéeFP4=F251),[0]!MontantFP4,0)+IF(AND(MONTH(DATEVALUE([0]!MoisFP1&amp;"1"))=G251,[0]!AnneeFP1=F251),[0]!MontantFP1,0)</f>
        <v>#NAME?</v>
      </c>
      <c r="I251" s="6" t="s">
        <v>40</v>
      </c>
      <c r="J251" s="6" t="s">
        <v>99</v>
      </c>
      <c r="K251" s="6" t="s">
        <v>41</v>
      </c>
    </row>
    <row r="252" spans="1:11">
      <c r="A252" s="5" t="e">
        <f t="shared" si="15"/>
        <v>#NAME?</v>
      </c>
      <c r="B252" s="7" t="e">
        <f>SUMIFS([0]!LCapitalFP3,[0]!LMoisFP3,$A252)++SUMIFS([0]!LCapitalfp2,[0]!LMoisfp2,$A252)+SUMIFS([0]!LCapitalFP4,[0]!LMoisFP4,$A252)++SUMIFS([0]!LCapitalFP1,[0]!LMoisFP1,$A252)</f>
        <v>#NAME?</v>
      </c>
      <c r="C252" s="7" t="e">
        <f>+SUMIFS([0]!LIntérêtsfp2,[0]!LMoisfp2,$A252)+SUMIFS([0]!LIntérêtsFP3,[0]!LMoisFP3,$A252)+SUMIFS([0]!LIntérêtsFP4,[0]!LMoisFP4,$A252)+SUMIFS([0]!LIntérêtsFP1,[0]!LMoisFP1,$A252)</f>
        <v>#NAME?</v>
      </c>
      <c r="D252" s="7" t="e">
        <f>+SUMIFS([0]!LAssuranceFp2,[0]!LMoisfp2,$A252)+SUMIFS([0]!LAssuranceFP3,[0]!LMoisFP3,$A252)+SUMIFS([0]!LAssuranceFP4,[0]!LMoisFP4,$A252)+SUMIFS([0]!LAssuranceFP1,[0]!LMoisFP1,$A252)</f>
        <v>#NAME?</v>
      </c>
      <c r="E252" s="7" t="e">
        <f t="shared" si="14"/>
        <v>#NAME?</v>
      </c>
      <c r="F252" s="6" t="e">
        <f t="shared" si="12"/>
        <v>#NAME?</v>
      </c>
      <c r="G252" s="6" t="e">
        <f t="shared" si="13"/>
        <v>#NAME?</v>
      </c>
      <c r="H252" s="1" t="e">
        <f>IF(AND(MONTH(DATEVALUE([0]!Moisfp2&amp;"1"))=G252,[0]!Anneefp2=F252),[0]!Montantfp2,0)+IF(AND(MONTH(DATEVALUE([0]!MoisFP3&amp;"1"))=G252,[0]!AnnéeFP3=F252),[0]!MontantFP3,0)+IF(AND(MONTH(DATEVALUE([0]!MoisFP4&amp;"1"))=G252,[0]!AnnéeFP4=F252),[0]!MontantFP4,0)+IF(AND(MONTH(DATEVALUE([0]!MoisFP1&amp;"1"))=G252,[0]!AnneeFP1=F252),[0]!MontantFP1,0)</f>
        <v>#NAME?</v>
      </c>
      <c r="I252" s="6" t="s">
        <v>40</v>
      </c>
      <c r="J252" s="6" t="s">
        <v>99</v>
      </c>
      <c r="K252" s="6" t="s">
        <v>41</v>
      </c>
    </row>
    <row r="253" spans="1:11">
      <c r="A253" s="5" t="e">
        <f t="shared" si="15"/>
        <v>#NAME?</v>
      </c>
      <c r="B253" s="7" t="e">
        <f>SUMIFS([0]!LCapitalFP3,[0]!LMoisFP3,$A253)++SUMIFS([0]!LCapitalfp2,[0]!LMoisfp2,$A253)+SUMIFS([0]!LCapitalFP4,[0]!LMoisFP4,$A253)++SUMIFS([0]!LCapitalFP1,[0]!LMoisFP1,$A253)</f>
        <v>#NAME?</v>
      </c>
      <c r="C253" s="7" t="e">
        <f>+SUMIFS([0]!LIntérêtsfp2,[0]!LMoisfp2,$A253)+SUMIFS([0]!LIntérêtsFP3,[0]!LMoisFP3,$A253)+SUMIFS([0]!LIntérêtsFP4,[0]!LMoisFP4,$A253)+SUMIFS([0]!LIntérêtsFP1,[0]!LMoisFP1,$A253)</f>
        <v>#NAME?</v>
      </c>
      <c r="D253" s="7" t="e">
        <f>+SUMIFS([0]!LAssuranceFp2,[0]!LMoisfp2,$A253)+SUMIFS([0]!LAssuranceFP3,[0]!LMoisFP3,$A253)+SUMIFS([0]!LAssuranceFP4,[0]!LMoisFP4,$A253)+SUMIFS([0]!LAssuranceFP1,[0]!LMoisFP1,$A253)</f>
        <v>#NAME?</v>
      </c>
      <c r="E253" s="7" t="e">
        <f t="shared" si="14"/>
        <v>#NAME?</v>
      </c>
      <c r="F253" s="6" t="e">
        <f t="shared" si="12"/>
        <v>#NAME?</v>
      </c>
      <c r="G253" s="6" t="e">
        <f t="shared" si="13"/>
        <v>#NAME?</v>
      </c>
      <c r="H253" s="1" t="e">
        <f>IF(AND(MONTH(DATEVALUE([0]!Moisfp2&amp;"1"))=G253,[0]!Anneefp2=F253),[0]!Montantfp2,0)+IF(AND(MONTH(DATEVALUE([0]!MoisFP3&amp;"1"))=G253,[0]!AnnéeFP3=F253),[0]!MontantFP3,0)+IF(AND(MONTH(DATEVALUE([0]!MoisFP4&amp;"1"))=G253,[0]!AnnéeFP4=F253),[0]!MontantFP4,0)+IF(AND(MONTH(DATEVALUE([0]!MoisFP1&amp;"1"))=G253,[0]!AnneeFP1=F253),[0]!MontantFP1,0)</f>
        <v>#NAME?</v>
      </c>
      <c r="I253" s="6" t="s">
        <v>40</v>
      </c>
      <c r="J253" s="6" t="s">
        <v>99</v>
      </c>
      <c r="K253" s="6" t="s">
        <v>41</v>
      </c>
    </row>
    <row r="254" spans="1:11">
      <c r="A254" s="5" t="e">
        <f t="shared" si="15"/>
        <v>#NAME?</v>
      </c>
      <c r="B254" s="7" t="e">
        <f>SUMIFS([0]!LCapitalFP3,[0]!LMoisFP3,$A254)++SUMIFS([0]!LCapitalfp2,[0]!LMoisfp2,$A254)+SUMIFS([0]!LCapitalFP4,[0]!LMoisFP4,$A254)++SUMIFS([0]!LCapitalFP1,[0]!LMoisFP1,$A254)</f>
        <v>#NAME?</v>
      </c>
      <c r="C254" s="7" t="e">
        <f>+SUMIFS([0]!LIntérêtsfp2,[0]!LMoisfp2,$A254)+SUMIFS([0]!LIntérêtsFP3,[0]!LMoisFP3,$A254)+SUMIFS([0]!LIntérêtsFP4,[0]!LMoisFP4,$A254)+SUMIFS([0]!LIntérêtsFP1,[0]!LMoisFP1,$A254)</f>
        <v>#NAME?</v>
      </c>
      <c r="D254" s="7" t="e">
        <f>+SUMIFS([0]!LAssuranceFp2,[0]!LMoisfp2,$A254)+SUMIFS([0]!LAssuranceFP3,[0]!LMoisFP3,$A254)+SUMIFS([0]!LAssuranceFP4,[0]!LMoisFP4,$A254)+SUMIFS([0]!LAssuranceFP1,[0]!LMoisFP1,$A254)</f>
        <v>#NAME?</v>
      </c>
      <c r="E254" s="7" t="e">
        <f t="shared" si="14"/>
        <v>#NAME?</v>
      </c>
      <c r="F254" s="6" t="e">
        <f t="shared" si="12"/>
        <v>#NAME?</v>
      </c>
      <c r="G254" s="6" t="e">
        <f t="shared" si="13"/>
        <v>#NAME?</v>
      </c>
      <c r="H254" s="1" t="e">
        <f>IF(AND(MONTH(DATEVALUE([0]!Moisfp2&amp;"1"))=G254,[0]!Anneefp2=F254),[0]!Montantfp2,0)+IF(AND(MONTH(DATEVALUE([0]!MoisFP3&amp;"1"))=G254,[0]!AnnéeFP3=F254),[0]!MontantFP3,0)+IF(AND(MONTH(DATEVALUE([0]!MoisFP4&amp;"1"))=G254,[0]!AnnéeFP4=F254),[0]!MontantFP4,0)+IF(AND(MONTH(DATEVALUE([0]!MoisFP1&amp;"1"))=G254,[0]!AnneeFP1=F254),[0]!MontantFP1,0)</f>
        <v>#NAME?</v>
      </c>
      <c r="I254" s="6" t="s">
        <v>40</v>
      </c>
      <c r="J254" s="6" t="s">
        <v>99</v>
      </c>
      <c r="K254" s="6" t="s">
        <v>41</v>
      </c>
    </row>
    <row r="255" spans="1:11">
      <c r="A255" s="5" t="e">
        <f t="shared" si="15"/>
        <v>#NAME?</v>
      </c>
      <c r="B255" s="7" t="e">
        <f>SUMIFS([0]!LCapitalFP3,[0]!LMoisFP3,$A255)++SUMIFS([0]!LCapitalfp2,[0]!LMoisfp2,$A255)+SUMIFS([0]!LCapitalFP4,[0]!LMoisFP4,$A255)++SUMIFS([0]!LCapitalFP1,[0]!LMoisFP1,$A255)</f>
        <v>#NAME?</v>
      </c>
      <c r="C255" s="7" t="e">
        <f>+SUMIFS([0]!LIntérêtsfp2,[0]!LMoisfp2,$A255)+SUMIFS([0]!LIntérêtsFP3,[0]!LMoisFP3,$A255)+SUMIFS([0]!LIntérêtsFP4,[0]!LMoisFP4,$A255)+SUMIFS([0]!LIntérêtsFP1,[0]!LMoisFP1,$A255)</f>
        <v>#NAME?</v>
      </c>
      <c r="D255" s="7" t="e">
        <f>+SUMIFS([0]!LAssuranceFp2,[0]!LMoisfp2,$A255)+SUMIFS([0]!LAssuranceFP3,[0]!LMoisFP3,$A255)+SUMIFS([0]!LAssuranceFP4,[0]!LMoisFP4,$A255)+SUMIFS([0]!LAssuranceFP1,[0]!LMoisFP1,$A255)</f>
        <v>#NAME?</v>
      </c>
      <c r="E255" s="7" t="e">
        <f t="shared" si="14"/>
        <v>#NAME?</v>
      </c>
      <c r="F255" s="6" t="e">
        <f t="shared" si="12"/>
        <v>#NAME?</v>
      </c>
      <c r="G255" s="6" t="e">
        <f t="shared" si="13"/>
        <v>#NAME?</v>
      </c>
      <c r="H255" s="1" t="e">
        <f>IF(AND(MONTH(DATEVALUE([0]!Moisfp2&amp;"1"))=G255,[0]!Anneefp2=F255),[0]!Montantfp2,0)+IF(AND(MONTH(DATEVALUE([0]!MoisFP3&amp;"1"))=G255,[0]!AnnéeFP3=F255),[0]!MontantFP3,0)+IF(AND(MONTH(DATEVALUE([0]!MoisFP4&amp;"1"))=G255,[0]!AnnéeFP4=F255),[0]!MontantFP4,0)+IF(AND(MONTH(DATEVALUE([0]!MoisFP1&amp;"1"))=G255,[0]!AnneeFP1=F255),[0]!MontantFP1,0)</f>
        <v>#NAME?</v>
      </c>
      <c r="I255" s="6" t="s">
        <v>40</v>
      </c>
      <c r="J255" s="6" t="s">
        <v>99</v>
      </c>
      <c r="K255" s="6" t="s">
        <v>41</v>
      </c>
    </row>
    <row r="256" spans="1:11">
      <c r="A256" s="5" t="e">
        <f t="shared" si="15"/>
        <v>#NAME?</v>
      </c>
      <c r="B256" s="7" t="e">
        <f>SUMIFS([0]!LCapitalFP3,[0]!LMoisFP3,$A256)++SUMIFS([0]!LCapitalfp2,[0]!LMoisfp2,$A256)+SUMIFS([0]!LCapitalFP4,[0]!LMoisFP4,$A256)++SUMIFS([0]!LCapitalFP1,[0]!LMoisFP1,$A256)</f>
        <v>#NAME?</v>
      </c>
      <c r="C256" s="7" t="e">
        <f>+SUMIFS([0]!LIntérêtsfp2,[0]!LMoisfp2,$A256)+SUMIFS([0]!LIntérêtsFP3,[0]!LMoisFP3,$A256)+SUMIFS([0]!LIntérêtsFP4,[0]!LMoisFP4,$A256)+SUMIFS([0]!LIntérêtsFP1,[0]!LMoisFP1,$A256)</f>
        <v>#NAME?</v>
      </c>
      <c r="D256" s="7" t="e">
        <f>+SUMIFS([0]!LAssuranceFp2,[0]!LMoisfp2,$A256)+SUMIFS([0]!LAssuranceFP3,[0]!LMoisFP3,$A256)+SUMIFS([0]!LAssuranceFP4,[0]!LMoisFP4,$A256)+SUMIFS([0]!LAssuranceFP1,[0]!LMoisFP1,$A256)</f>
        <v>#NAME?</v>
      </c>
      <c r="E256" s="7" t="e">
        <f t="shared" si="14"/>
        <v>#NAME?</v>
      </c>
      <c r="F256" s="6" t="e">
        <f t="shared" si="12"/>
        <v>#NAME?</v>
      </c>
      <c r="G256" s="6" t="e">
        <f t="shared" si="13"/>
        <v>#NAME?</v>
      </c>
      <c r="H256" s="1" t="e">
        <f>IF(AND(MONTH(DATEVALUE([0]!Moisfp2&amp;"1"))=G256,[0]!Anneefp2=F256),[0]!Montantfp2,0)+IF(AND(MONTH(DATEVALUE([0]!MoisFP3&amp;"1"))=G256,[0]!AnnéeFP3=F256),[0]!MontantFP3,0)+IF(AND(MONTH(DATEVALUE([0]!MoisFP4&amp;"1"))=G256,[0]!AnnéeFP4=F256),[0]!MontantFP4,0)+IF(AND(MONTH(DATEVALUE([0]!MoisFP1&amp;"1"))=G256,[0]!AnneeFP1=F256),[0]!MontantFP1,0)</f>
        <v>#NAME?</v>
      </c>
      <c r="I256" s="6" t="s">
        <v>40</v>
      </c>
      <c r="J256" s="6" t="s">
        <v>99</v>
      </c>
      <c r="K256" s="6" t="s">
        <v>41</v>
      </c>
    </row>
    <row r="257" spans="1:11">
      <c r="A257" s="5" t="e">
        <f t="shared" si="15"/>
        <v>#NAME?</v>
      </c>
      <c r="B257" s="7" t="e">
        <f>SUMIFS([0]!LCapitalFP3,[0]!LMoisFP3,$A257)++SUMIFS([0]!LCapitalfp2,[0]!LMoisfp2,$A257)+SUMIFS([0]!LCapitalFP4,[0]!LMoisFP4,$A257)++SUMIFS([0]!LCapitalFP1,[0]!LMoisFP1,$A257)</f>
        <v>#NAME?</v>
      </c>
      <c r="C257" s="7" t="e">
        <f>+SUMIFS([0]!LIntérêtsfp2,[0]!LMoisfp2,$A257)+SUMIFS([0]!LIntérêtsFP3,[0]!LMoisFP3,$A257)+SUMIFS([0]!LIntérêtsFP4,[0]!LMoisFP4,$A257)+SUMIFS([0]!LIntérêtsFP1,[0]!LMoisFP1,$A257)</f>
        <v>#NAME?</v>
      </c>
      <c r="D257" s="7" t="e">
        <f>+SUMIFS([0]!LAssuranceFp2,[0]!LMoisfp2,$A257)+SUMIFS([0]!LAssuranceFP3,[0]!LMoisFP3,$A257)+SUMIFS([0]!LAssuranceFP4,[0]!LMoisFP4,$A257)+SUMIFS([0]!LAssuranceFP1,[0]!LMoisFP1,$A257)</f>
        <v>#NAME?</v>
      </c>
      <c r="E257" s="7" t="e">
        <f t="shared" si="14"/>
        <v>#NAME?</v>
      </c>
      <c r="F257" s="6" t="e">
        <f t="shared" si="12"/>
        <v>#NAME?</v>
      </c>
      <c r="G257" s="6" t="e">
        <f t="shared" si="13"/>
        <v>#NAME?</v>
      </c>
      <c r="H257" s="1" t="e">
        <f>IF(AND(MONTH(DATEVALUE([0]!Moisfp2&amp;"1"))=G257,[0]!Anneefp2=F257),[0]!Montantfp2,0)+IF(AND(MONTH(DATEVALUE([0]!MoisFP3&amp;"1"))=G257,[0]!AnnéeFP3=F257),[0]!MontantFP3,0)+IF(AND(MONTH(DATEVALUE([0]!MoisFP4&amp;"1"))=G257,[0]!AnnéeFP4=F257),[0]!MontantFP4,0)+IF(AND(MONTH(DATEVALUE([0]!MoisFP1&amp;"1"))=G257,[0]!AnneeFP1=F257),[0]!MontantFP1,0)</f>
        <v>#NAME?</v>
      </c>
      <c r="I257" s="6" t="s">
        <v>40</v>
      </c>
      <c r="J257" s="6" t="s">
        <v>99</v>
      </c>
      <c r="K257" s="6" t="s">
        <v>41</v>
      </c>
    </row>
    <row r="258" spans="1:11">
      <c r="A258" s="5" t="e">
        <f t="shared" si="15"/>
        <v>#NAME?</v>
      </c>
      <c r="B258" s="7" t="e">
        <f>SUMIFS([0]!LCapitalFP3,[0]!LMoisFP3,$A258)++SUMIFS([0]!LCapitalfp2,[0]!LMoisfp2,$A258)+SUMIFS([0]!LCapitalFP4,[0]!LMoisFP4,$A258)++SUMIFS([0]!LCapitalFP1,[0]!LMoisFP1,$A258)</f>
        <v>#NAME?</v>
      </c>
      <c r="C258" s="7" t="e">
        <f>+SUMIFS([0]!LIntérêtsfp2,[0]!LMoisfp2,$A258)+SUMIFS([0]!LIntérêtsFP3,[0]!LMoisFP3,$A258)+SUMIFS([0]!LIntérêtsFP4,[0]!LMoisFP4,$A258)+SUMIFS([0]!LIntérêtsFP1,[0]!LMoisFP1,$A258)</f>
        <v>#NAME?</v>
      </c>
      <c r="D258" s="7" t="e">
        <f>+SUMIFS([0]!LAssuranceFp2,[0]!LMoisfp2,$A258)+SUMIFS([0]!LAssuranceFP3,[0]!LMoisFP3,$A258)+SUMIFS([0]!LAssuranceFP4,[0]!LMoisFP4,$A258)+SUMIFS([0]!LAssuranceFP1,[0]!LMoisFP1,$A258)</f>
        <v>#NAME?</v>
      </c>
      <c r="E258" s="7" t="e">
        <f t="shared" si="14"/>
        <v>#NAME?</v>
      </c>
      <c r="F258" s="6" t="e">
        <f t="shared" ref="F258:F321" si="16">YEAR(A258:A456)</f>
        <v>#NAME?</v>
      </c>
      <c r="G258" s="6" t="e">
        <f t="shared" ref="G258:G321" si="17">MONTH(A258)</f>
        <v>#NAME?</v>
      </c>
      <c r="H258" s="1" t="e">
        <f>IF(AND(MONTH(DATEVALUE([0]!Moisfp2&amp;"1"))=G258,[0]!Anneefp2=F258),[0]!Montantfp2,0)+IF(AND(MONTH(DATEVALUE([0]!MoisFP3&amp;"1"))=G258,[0]!AnnéeFP3=F258),[0]!MontantFP3,0)+IF(AND(MONTH(DATEVALUE([0]!MoisFP4&amp;"1"))=G258,[0]!AnnéeFP4=F258),[0]!MontantFP4,0)+IF(AND(MONTH(DATEVALUE([0]!MoisFP1&amp;"1"))=G258,[0]!AnneeFP1=F258),[0]!MontantFP1,0)</f>
        <v>#NAME?</v>
      </c>
      <c r="I258" s="6" t="s">
        <v>40</v>
      </c>
      <c r="J258" s="6" t="s">
        <v>99</v>
      </c>
      <c r="K258" s="6" t="s">
        <v>41</v>
      </c>
    </row>
    <row r="259" spans="1:11">
      <c r="A259" s="5" t="e">
        <f t="shared" si="15"/>
        <v>#NAME?</v>
      </c>
      <c r="B259" s="7" t="e">
        <f>SUMIFS([0]!LCapitalFP3,[0]!LMoisFP3,$A259)++SUMIFS([0]!LCapitalfp2,[0]!LMoisfp2,$A259)+SUMIFS([0]!LCapitalFP4,[0]!LMoisFP4,$A259)++SUMIFS([0]!LCapitalFP1,[0]!LMoisFP1,$A259)</f>
        <v>#NAME?</v>
      </c>
      <c r="C259" s="7" t="e">
        <f>+SUMIFS([0]!LIntérêtsfp2,[0]!LMoisfp2,$A259)+SUMIFS([0]!LIntérêtsFP3,[0]!LMoisFP3,$A259)+SUMIFS([0]!LIntérêtsFP4,[0]!LMoisFP4,$A259)+SUMIFS([0]!LIntérêtsFP1,[0]!LMoisFP1,$A259)</f>
        <v>#NAME?</v>
      </c>
      <c r="D259" s="7" t="e">
        <f>+SUMIFS([0]!LAssuranceFp2,[0]!LMoisfp2,$A259)+SUMIFS([0]!LAssuranceFP3,[0]!LMoisFP3,$A259)+SUMIFS([0]!LAssuranceFP4,[0]!LMoisFP4,$A259)+SUMIFS([0]!LAssuranceFP1,[0]!LMoisFP1,$A259)</f>
        <v>#NAME?</v>
      </c>
      <c r="E259" s="7" t="e">
        <f t="shared" ref="E259:E322" si="18">C259+D259</f>
        <v>#NAME?</v>
      </c>
      <c r="F259" s="6" t="e">
        <f t="shared" si="16"/>
        <v>#NAME?</v>
      </c>
      <c r="G259" s="6" t="e">
        <f t="shared" si="17"/>
        <v>#NAME?</v>
      </c>
      <c r="H259" s="1" t="e">
        <f>IF(AND(MONTH(DATEVALUE([0]!Moisfp2&amp;"1"))=G259,[0]!Anneefp2=F259),[0]!Montantfp2,0)+IF(AND(MONTH(DATEVALUE([0]!MoisFP3&amp;"1"))=G259,[0]!AnnéeFP3=F259),[0]!MontantFP3,0)+IF(AND(MONTH(DATEVALUE([0]!MoisFP4&amp;"1"))=G259,[0]!AnnéeFP4=F259),[0]!MontantFP4,0)+IF(AND(MONTH(DATEVALUE([0]!MoisFP1&amp;"1"))=G259,[0]!AnneeFP1=F259),[0]!MontantFP1,0)</f>
        <v>#NAME?</v>
      </c>
      <c r="I259" s="6" t="s">
        <v>40</v>
      </c>
      <c r="J259" s="6" t="s">
        <v>99</v>
      </c>
      <c r="K259" s="6" t="s">
        <v>41</v>
      </c>
    </row>
    <row r="260" spans="1:11">
      <c r="A260" s="5" t="e">
        <f t="shared" si="15"/>
        <v>#NAME?</v>
      </c>
      <c r="B260" s="7" t="e">
        <f>SUMIFS([0]!LCapitalFP3,[0]!LMoisFP3,$A260)++SUMIFS([0]!LCapitalfp2,[0]!LMoisfp2,$A260)+SUMIFS([0]!LCapitalFP4,[0]!LMoisFP4,$A260)++SUMIFS([0]!LCapitalFP1,[0]!LMoisFP1,$A260)</f>
        <v>#NAME?</v>
      </c>
      <c r="C260" s="7" t="e">
        <f>+SUMIFS([0]!LIntérêtsfp2,[0]!LMoisfp2,$A260)+SUMIFS([0]!LIntérêtsFP3,[0]!LMoisFP3,$A260)+SUMIFS([0]!LIntérêtsFP4,[0]!LMoisFP4,$A260)+SUMIFS([0]!LIntérêtsFP1,[0]!LMoisFP1,$A260)</f>
        <v>#NAME?</v>
      </c>
      <c r="D260" s="7" t="e">
        <f>+SUMIFS([0]!LAssuranceFp2,[0]!LMoisfp2,$A260)+SUMIFS([0]!LAssuranceFP3,[0]!LMoisFP3,$A260)+SUMIFS([0]!LAssuranceFP4,[0]!LMoisFP4,$A260)+SUMIFS([0]!LAssuranceFP1,[0]!LMoisFP1,$A260)</f>
        <v>#NAME?</v>
      </c>
      <c r="E260" s="7" t="e">
        <f t="shared" si="18"/>
        <v>#NAME?</v>
      </c>
      <c r="F260" s="6" t="e">
        <f t="shared" si="16"/>
        <v>#NAME?</v>
      </c>
      <c r="G260" s="6" t="e">
        <f t="shared" si="17"/>
        <v>#NAME?</v>
      </c>
      <c r="H260" s="1" t="e">
        <f>IF(AND(MONTH(DATEVALUE([0]!Moisfp2&amp;"1"))=G260,[0]!Anneefp2=F260),[0]!Montantfp2,0)+IF(AND(MONTH(DATEVALUE([0]!MoisFP3&amp;"1"))=G260,[0]!AnnéeFP3=F260),[0]!MontantFP3,0)+IF(AND(MONTH(DATEVALUE([0]!MoisFP4&amp;"1"))=G260,[0]!AnnéeFP4=F260),[0]!MontantFP4,0)+IF(AND(MONTH(DATEVALUE([0]!MoisFP1&amp;"1"))=G260,[0]!AnneeFP1=F260),[0]!MontantFP1,0)</f>
        <v>#NAME?</v>
      </c>
      <c r="I260" s="6" t="s">
        <v>40</v>
      </c>
      <c r="J260" s="6" t="s">
        <v>99</v>
      </c>
      <c r="K260" s="6" t="s">
        <v>41</v>
      </c>
    </row>
    <row r="261" spans="1:11">
      <c r="A261" s="5" t="e">
        <f t="shared" ref="A261:A324" si="19">DATE(YEAR(A260),MONTH(A260)+1,1)</f>
        <v>#NAME?</v>
      </c>
      <c r="B261" s="7" t="e">
        <f>SUMIFS([0]!LCapitalFP3,[0]!LMoisFP3,$A261)++SUMIFS([0]!LCapitalfp2,[0]!LMoisfp2,$A261)+SUMIFS([0]!LCapitalFP4,[0]!LMoisFP4,$A261)++SUMIFS([0]!LCapitalFP1,[0]!LMoisFP1,$A261)</f>
        <v>#NAME?</v>
      </c>
      <c r="C261" s="7" t="e">
        <f>+SUMIFS([0]!LIntérêtsfp2,[0]!LMoisfp2,$A261)+SUMIFS([0]!LIntérêtsFP3,[0]!LMoisFP3,$A261)+SUMIFS([0]!LIntérêtsFP4,[0]!LMoisFP4,$A261)+SUMIFS([0]!LIntérêtsFP1,[0]!LMoisFP1,$A261)</f>
        <v>#NAME?</v>
      </c>
      <c r="D261" s="7" t="e">
        <f>+SUMIFS([0]!LAssuranceFp2,[0]!LMoisfp2,$A261)+SUMIFS([0]!LAssuranceFP3,[0]!LMoisFP3,$A261)+SUMIFS([0]!LAssuranceFP4,[0]!LMoisFP4,$A261)+SUMIFS([0]!LAssuranceFP1,[0]!LMoisFP1,$A261)</f>
        <v>#NAME?</v>
      </c>
      <c r="E261" s="7" t="e">
        <f t="shared" si="18"/>
        <v>#NAME?</v>
      </c>
      <c r="F261" s="6" t="e">
        <f t="shared" si="16"/>
        <v>#NAME?</v>
      </c>
      <c r="G261" s="6" t="e">
        <f t="shared" si="17"/>
        <v>#NAME?</v>
      </c>
      <c r="H261" s="1" t="e">
        <f>IF(AND(MONTH(DATEVALUE([0]!Moisfp2&amp;"1"))=G261,[0]!Anneefp2=F261),[0]!Montantfp2,0)+IF(AND(MONTH(DATEVALUE([0]!MoisFP3&amp;"1"))=G261,[0]!AnnéeFP3=F261),[0]!MontantFP3,0)+IF(AND(MONTH(DATEVALUE([0]!MoisFP4&amp;"1"))=G261,[0]!AnnéeFP4=F261),[0]!MontantFP4,0)+IF(AND(MONTH(DATEVALUE([0]!MoisFP1&amp;"1"))=G261,[0]!AnneeFP1=F261),[0]!MontantFP1,0)</f>
        <v>#NAME?</v>
      </c>
      <c r="I261" s="6" t="s">
        <v>40</v>
      </c>
      <c r="J261" s="6" t="s">
        <v>99</v>
      </c>
      <c r="K261" s="6" t="s">
        <v>41</v>
      </c>
    </row>
    <row r="262" spans="1:11">
      <c r="A262" s="5" t="e">
        <f t="shared" si="19"/>
        <v>#NAME?</v>
      </c>
      <c r="B262" s="7" t="e">
        <f>SUMIFS([0]!LCapitalFP3,[0]!LMoisFP3,$A262)++SUMIFS([0]!LCapitalfp2,[0]!LMoisfp2,$A262)+SUMIFS([0]!LCapitalFP4,[0]!LMoisFP4,$A262)++SUMIFS([0]!LCapitalFP1,[0]!LMoisFP1,$A262)</f>
        <v>#NAME?</v>
      </c>
      <c r="C262" s="7" t="e">
        <f>+SUMIFS([0]!LIntérêtsfp2,[0]!LMoisfp2,$A262)+SUMIFS([0]!LIntérêtsFP3,[0]!LMoisFP3,$A262)+SUMIFS([0]!LIntérêtsFP4,[0]!LMoisFP4,$A262)+SUMIFS([0]!LIntérêtsFP1,[0]!LMoisFP1,$A262)</f>
        <v>#NAME?</v>
      </c>
      <c r="D262" s="7" t="e">
        <f>+SUMIFS([0]!LAssuranceFp2,[0]!LMoisfp2,$A262)+SUMIFS([0]!LAssuranceFP3,[0]!LMoisFP3,$A262)+SUMIFS([0]!LAssuranceFP4,[0]!LMoisFP4,$A262)+SUMIFS([0]!LAssuranceFP1,[0]!LMoisFP1,$A262)</f>
        <v>#NAME?</v>
      </c>
      <c r="E262" s="7" t="e">
        <f t="shared" si="18"/>
        <v>#NAME?</v>
      </c>
      <c r="F262" s="6" t="e">
        <f t="shared" si="16"/>
        <v>#NAME?</v>
      </c>
      <c r="G262" s="6" t="e">
        <f t="shared" si="17"/>
        <v>#NAME?</v>
      </c>
      <c r="H262" s="1" t="e">
        <f>IF(AND(MONTH(DATEVALUE([0]!Moisfp2&amp;"1"))=G262,[0]!Anneefp2=F262),[0]!Montantfp2,0)+IF(AND(MONTH(DATEVALUE([0]!MoisFP3&amp;"1"))=G262,[0]!AnnéeFP3=F262),[0]!MontantFP3,0)+IF(AND(MONTH(DATEVALUE([0]!MoisFP4&amp;"1"))=G262,[0]!AnnéeFP4=F262),[0]!MontantFP4,0)+IF(AND(MONTH(DATEVALUE([0]!MoisFP1&amp;"1"))=G262,[0]!AnneeFP1=F262),[0]!MontantFP1,0)</f>
        <v>#NAME?</v>
      </c>
      <c r="I262" s="6" t="s">
        <v>40</v>
      </c>
      <c r="J262" s="6" t="s">
        <v>99</v>
      </c>
      <c r="K262" s="6" t="s">
        <v>41</v>
      </c>
    </row>
    <row r="263" spans="1:11">
      <c r="A263" s="5" t="e">
        <f t="shared" si="19"/>
        <v>#NAME?</v>
      </c>
      <c r="B263" s="7" t="e">
        <f>SUMIFS([0]!LCapitalFP3,[0]!LMoisFP3,$A263)++SUMIFS([0]!LCapitalfp2,[0]!LMoisfp2,$A263)+SUMIFS([0]!LCapitalFP4,[0]!LMoisFP4,$A263)++SUMIFS([0]!LCapitalFP1,[0]!LMoisFP1,$A263)</f>
        <v>#NAME?</v>
      </c>
      <c r="C263" s="7" t="e">
        <f>+SUMIFS([0]!LIntérêtsfp2,[0]!LMoisfp2,$A263)+SUMIFS([0]!LIntérêtsFP3,[0]!LMoisFP3,$A263)+SUMIFS([0]!LIntérêtsFP4,[0]!LMoisFP4,$A263)+SUMIFS([0]!LIntérêtsFP1,[0]!LMoisFP1,$A263)</f>
        <v>#NAME?</v>
      </c>
      <c r="D263" s="7" t="e">
        <f>+SUMIFS([0]!LAssuranceFp2,[0]!LMoisfp2,$A263)+SUMIFS([0]!LAssuranceFP3,[0]!LMoisFP3,$A263)+SUMIFS([0]!LAssuranceFP4,[0]!LMoisFP4,$A263)+SUMIFS([0]!LAssuranceFP1,[0]!LMoisFP1,$A263)</f>
        <v>#NAME?</v>
      </c>
      <c r="E263" s="7" t="e">
        <f t="shared" si="18"/>
        <v>#NAME?</v>
      </c>
      <c r="F263" s="6" t="e">
        <f t="shared" si="16"/>
        <v>#NAME?</v>
      </c>
      <c r="G263" s="6" t="e">
        <f t="shared" si="17"/>
        <v>#NAME?</v>
      </c>
      <c r="H263" s="1" t="e">
        <f>IF(AND(MONTH(DATEVALUE([0]!Moisfp2&amp;"1"))=G263,[0]!Anneefp2=F263),[0]!Montantfp2,0)+IF(AND(MONTH(DATEVALUE([0]!MoisFP3&amp;"1"))=G263,[0]!AnnéeFP3=F263),[0]!MontantFP3,0)+IF(AND(MONTH(DATEVALUE([0]!MoisFP4&amp;"1"))=G263,[0]!AnnéeFP4=F263),[0]!MontantFP4,0)+IF(AND(MONTH(DATEVALUE([0]!MoisFP1&amp;"1"))=G263,[0]!AnneeFP1=F263),[0]!MontantFP1,0)</f>
        <v>#NAME?</v>
      </c>
      <c r="I263" s="6" t="s">
        <v>40</v>
      </c>
      <c r="J263" s="6" t="s">
        <v>99</v>
      </c>
      <c r="K263" s="6" t="s">
        <v>41</v>
      </c>
    </row>
    <row r="264" spans="1:11">
      <c r="A264" s="5" t="e">
        <f t="shared" si="19"/>
        <v>#NAME?</v>
      </c>
      <c r="B264" s="7" t="e">
        <f>SUMIFS([0]!LCapitalFP3,[0]!LMoisFP3,$A264)++SUMIFS([0]!LCapitalfp2,[0]!LMoisfp2,$A264)+SUMIFS([0]!LCapitalFP4,[0]!LMoisFP4,$A264)++SUMIFS([0]!LCapitalFP1,[0]!LMoisFP1,$A264)</f>
        <v>#NAME?</v>
      </c>
      <c r="C264" s="7" t="e">
        <f>+SUMIFS([0]!LIntérêtsfp2,[0]!LMoisfp2,$A264)+SUMIFS([0]!LIntérêtsFP3,[0]!LMoisFP3,$A264)+SUMIFS([0]!LIntérêtsFP4,[0]!LMoisFP4,$A264)+SUMIFS([0]!LIntérêtsFP1,[0]!LMoisFP1,$A264)</f>
        <v>#NAME?</v>
      </c>
      <c r="D264" s="7" t="e">
        <f>+SUMIFS([0]!LAssuranceFp2,[0]!LMoisfp2,$A264)+SUMIFS([0]!LAssuranceFP3,[0]!LMoisFP3,$A264)+SUMIFS([0]!LAssuranceFP4,[0]!LMoisFP4,$A264)+SUMIFS([0]!LAssuranceFP1,[0]!LMoisFP1,$A264)</f>
        <v>#NAME?</v>
      </c>
      <c r="E264" s="7" t="e">
        <f t="shared" si="18"/>
        <v>#NAME?</v>
      </c>
      <c r="F264" s="6" t="e">
        <f t="shared" si="16"/>
        <v>#NAME?</v>
      </c>
      <c r="G264" s="6" t="e">
        <f t="shared" si="17"/>
        <v>#NAME?</v>
      </c>
      <c r="H264" s="1" t="e">
        <f>IF(AND(MONTH(DATEVALUE([0]!Moisfp2&amp;"1"))=G264,[0]!Anneefp2=F264),[0]!Montantfp2,0)+IF(AND(MONTH(DATEVALUE([0]!MoisFP3&amp;"1"))=G264,[0]!AnnéeFP3=F264),[0]!MontantFP3,0)+IF(AND(MONTH(DATEVALUE([0]!MoisFP4&amp;"1"))=G264,[0]!AnnéeFP4=F264),[0]!MontantFP4,0)+IF(AND(MONTH(DATEVALUE([0]!MoisFP1&amp;"1"))=G264,[0]!AnneeFP1=F264),[0]!MontantFP1,0)</f>
        <v>#NAME?</v>
      </c>
      <c r="I264" s="6" t="s">
        <v>40</v>
      </c>
      <c r="J264" s="6" t="s">
        <v>99</v>
      </c>
      <c r="K264" s="6" t="s">
        <v>41</v>
      </c>
    </row>
    <row r="265" spans="1:11">
      <c r="A265" s="5" t="e">
        <f t="shared" si="19"/>
        <v>#NAME?</v>
      </c>
      <c r="B265" s="7" t="e">
        <f>SUMIFS([0]!LCapitalFP3,[0]!LMoisFP3,$A265)++SUMIFS([0]!LCapitalfp2,[0]!LMoisfp2,$A265)+SUMIFS([0]!LCapitalFP4,[0]!LMoisFP4,$A265)++SUMIFS([0]!LCapitalFP1,[0]!LMoisFP1,$A265)</f>
        <v>#NAME?</v>
      </c>
      <c r="C265" s="7" t="e">
        <f>+SUMIFS([0]!LIntérêtsfp2,[0]!LMoisfp2,$A265)+SUMIFS([0]!LIntérêtsFP3,[0]!LMoisFP3,$A265)+SUMIFS([0]!LIntérêtsFP4,[0]!LMoisFP4,$A265)+SUMIFS([0]!LIntérêtsFP1,[0]!LMoisFP1,$A265)</f>
        <v>#NAME?</v>
      </c>
      <c r="D265" s="7" t="e">
        <f>+SUMIFS([0]!LAssuranceFp2,[0]!LMoisfp2,$A265)+SUMIFS([0]!LAssuranceFP3,[0]!LMoisFP3,$A265)+SUMIFS([0]!LAssuranceFP4,[0]!LMoisFP4,$A265)+SUMIFS([0]!LAssuranceFP1,[0]!LMoisFP1,$A265)</f>
        <v>#NAME?</v>
      </c>
      <c r="E265" s="7" t="e">
        <f t="shared" si="18"/>
        <v>#NAME?</v>
      </c>
      <c r="F265" s="6" t="e">
        <f t="shared" si="16"/>
        <v>#NAME?</v>
      </c>
      <c r="G265" s="6" t="e">
        <f t="shared" si="17"/>
        <v>#NAME?</v>
      </c>
      <c r="H265" s="1" t="e">
        <f>IF(AND(MONTH(DATEVALUE([0]!Moisfp2&amp;"1"))=G265,[0]!Anneefp2=F265),[0]!Montantfp2,0)+IF(AND(MONTH(DATEVALUE([0]!MoisFP3&amp;"1"))=G265,[0]!AnnéeFP3=F265),[0]!MontantFP3,0)+IF(AND(MONTH(DATEVALUE([0]!MoisFP4&amp;"1"))=G265,[0]!AnnéeFP4=F265),[0]!MontantFP4,0)+IF(AND(MONTH(DATEVALUE([0]!MoisFP1&amp;"1"))=G265,[0]!AnneeFP1=F265),[0]!MontantFP1,0)</f>
        <v>#NAME?</v>
      </c>
      <c r="I265" s="6" t="s">
        <v>40</v>
      </c>
      <c r="J265" s="6" t="s">
        <v>99</v>
      </c>
      <c r="K265" s="6" t="s">
        <v>41</v>
      </c>
    </row>
    <row r="266" spans="1:11">
      <c r="A266" s="5" t="e">
        <f t="shared" si="19"/>
        <v>#NAME?</v>
      </c>
      <c r="B266" s="7" t="e">
        <f>SUMIFS([0]!LCapitalFP3,[0]!LMoisFP3,$A266)++SUMIFS([0]!LCapitalfp2,[0]!LMoisfp2,$A266)+SUMIFS([0]!LCapitalFP4,[0]!LMoisFP4,$A266)++SUMIFS([0]!LCapitalFP1,[0]!LMoisFP1,$A266)</f>
        <v>#NAME?</v>
      </c>
      <c r="C266" s="7" t="e">
        <f>+SUMIFS([0]!LIntérêtsfp2,[0]!LMoisfp2,$A266)+SUMIFS([0]!LIntérêtsFP3,[0]!LMoisFP3,$A266)+SUMIFS([0]!LIntérêtsFP4,[0]!LMoisFP4,$A266)+SUMIFS([0]!LIntérêtsFP1,[0]!LMoisFP1,$A266)</f>
        <v>#NAME?</v>
      </c>
      <c r="D266" s="7" t="e">
        <f>+SUMIFS([0]!LAssuranceFp2,[0]!LMoisfp2,$A266)+SUMIFS([0]!LAssuranceFP3,[0]!LMoisFP3,$A266)+SUMIFS([0]!LAssuranceFP4,[0]!LMoisFP4,$A266)+SUMIFS([0]!LAssuranceFP1,[0]!LMoisFP1,$A266)</f>
        <v>#NAME?</v>
      </c>
      <c r="E266" s="7" t="e">
        <f t="shared" si="18"/>
        <v>#NAME?</v>
      </c>
      <c r="F266" s="6" t="e">
        <f t="shared" si="16"/>
        <v>#NAME?</v>
      </c>
      <c r="G266" s="6" t="e">
        <f t="shared" si="17"/>
        <v>#NAME?</v>
      </c>
      <c r="H266" s="1" t="e">
        <f>IF(AND(MONTH(DATEVALUE([0]!Moisfp2&amp;"1"))=G266,[0]!Anneefp2=F266),[0]!Montantfp2,0)+IF(AND(MONTH(DATEVALUE([0]!MoisFP3&amp;"1"))=G266,[0]!AnnéeFP3=F266),[0]!MontantFP3,0)+IF(AND(MONTH(DATEVALUE([0]!MoisFP4&amp;"1"))=G266,[0]!AnnéeFP4=F266),[0]!MontantFP4,0)+IF(AND(MONTH(DATEVALUE([0]!MoisFP1&amp;"1"))=G266,[0]!AnneeFP1=F266),[0]!MontantFP1,0)</f>
        <v>#NAME?</v>
      </c>
      <c r="I266" s="6" t="s">
        <v>40</v>
      </c>
      <c r="J266" s="6" t="s">
        <v>99</v>
      </c>
      <c r="K266" s="6" t="s">
        <v>41</v>
      </c>
    </row>
    <row r="267" spans="1:11">
      <c r="A267" s="5" t="e">
        <f t="shared" si="19"/>
        <v>#NAME?</v>
      </c>
      <c r="B267" s="7" t="e">
        <f>SUMIFS([0]!LCapitalFP3,[0]!LMoisFP3,$A267)++SUMIFS([0]!LCapitalfp2,[0]!LMoisfp2,$A267)+SUMIFS([0]!LCapitalFP4,[0]!LMoisFP4,$A267)++SUMIFS([0]!LCapitalFP1,[0]!LMoisFP1,$A267)</f>
        <v>#NAME?</v>
      </c>
      <c r="C267" s="7" t="e">
        <f>+SUMIFS([0]!LIntérêtsfp2,[0]!LMoisfp2,$A267)+SUMIFS([0]!LIntérêtsFP3,[0]!LMoisFP3,$A267)+SUMIFS([0]!LIntérêtsFP4,[0]!LMoisFP4,$A267)+SUMIFS([0]!LIntérêtsFP1,[0]!LMoisFP1,$A267)</f>
        <v>#NAME?</v>
      </c>
      <c r="D267" s="7" t="e">
        <f>+SUMIFS([0]!LAssuranceFp2,[0]!LMoisfp2,$A267)+SUMIFS([0]!LAssuranceFP3,[0]!LMoisFP3,$A267)+SUMIFS([0]!LAssuranceFP4,[0]!LMoisFP4,$A267)+SUMIFS([0]!LAssuranceFP1,[0]!LMoisFP1,$A267)</f>
        <v>#NAME?</v>
      </c>
      <c r="E267" s="7" t="e">
        <f t="shared" si="18"/>
        <v>#NAME?</v>
      </c>
      <c r="F267" s="6" t="e">
        <f t="shared" si="16"/>
        <v>#NAME?</v>
      </c>
      <c r="G267" s="6" t="e">
        <f t="shared" si="17"/>
        <v>#NAME?</v>
      </c>
      <c r="H267" s="1" t="e">
        <f>IF(AND(MONTH(DATEVALUE([0]!Moisfp2&amp;"1"))=G267,[0]!Anneefp2=F267),[0]!Montantfp2,0)+IF(AND(MONTH(DATEVALUE([0]!MoisFP3&amp;"1"))=G267,[0]!AnnéeFP3=F267),[0]!MontantFP3,0)+IF(AND(MONTH(DATEVALUE([0]!MoisFP4&amp;"1"))=G267,[0]!AnnéeFP4=F267),[0]!MontantFP4,0)+IF(AND(MONTH(DATEVALUE([0]!MoisFP1&amp;"1"))=G267,[0]!AnneeFP1=F267),[0]!MontantFP1,0)</f>
        <v>#NAME?</v>
      </c>
      <c r="I267" s="6" t="s">
        <v>40</v>
      </c>
      <c r="J267" s="6" t="s">
        <v>99</v>
      </c>
      <c r="K267" s="6" t="s">
        <v>41</v>
      </c>
    </row>
    <row r="268" spans="1:11">
      <c r="A268" s="5" t="e">
        <f t="shared" si="19"/>
        <v>#NAME?</v>
      </c>
      <c r="B268" s="7" t="e">
        <f>SUMIFS([0]!LCapitalFP3,[0]!LMoisFP3,$A268)++SUMIFS([0]!LCapitalfp2,[0]!LMoisfp2,$A268)+SUMIFS([0]!LCapitalFP4,[0]!LMoisFP4,$A268)++SUMIFS([0]!LCapitalFP1,[0]!LMoisFP1,$A268)</f>
        <v>#NAME?</v>
      </c>
      <c r="C268" s="7" t="e">
        <f>+SUMIFS([0]!LIntérêtsfp2,[0]!LMoisfp2,$A268)+SUMIFS([0]!LIntérêtsFP3,[0]!LMoisFP3,$A268)+SUMIFS([0]!LIntérêtsFP4,[0]!LMoisFP4,$A268)+SUMIFS([0]!LIntérêtsFP1,[0]!LMoisFP1,$A268)</f>
        <v>#NAME?</v>
      </c>
      <c r="D268" s="7" t="e">
        <f>+SUMIFS([0]!LAssuranceFp2,[0]!LMoisfp2,$A268)+SUMIFS([0]!LAssuranceFP3,[0]!LMoisFP3,$A268)+SUMIFS([0]!LAssuranceFP4,[0]!LMoisFP4,$A268)+SUMIFS([0]!LAssuranceFP1,[0]!LMoisFP1,$A268)</f>
        <v>#NAME?</v>
      </c>
      <c r="E268" s="7" t="e">
        <f t="shared" si="18"/>
        <v>#NAME?</v>
      </c>
      <c r="F268" s="6" t="e">
        <f t="shared" si="16"/>
        <v>#NAME?</v>
      </c>
      <c r="G268" s="6" t="e">
        <f t="shared" si="17"/>
        <v>#NAME?</v>
      </c>
      <c r="H268" s="1" t="e">
        <f>IF(AND(MONTH(DATEVALUE([0]!Moisfp2&amp;"1"))=G268,[0]!Anneefp2=F268),[0]!Montantfp2,0)+IF(AND(MONTH(DATEVALUE([0]!MoisFP3&amp;"1"))=G268,[0]!AnnéeFP3=F268),[0]!MontantFP3,0)+IF(AND(MONTH(DATEVALUE([0]!MoisFP4&amp;"1"))=G268,[0]!AnnéeFP4=F268),[0]!MontantFP4,0)+IF(AND(MONTH(DATEVALUE([0]!MoisFP1&amp;"1"))=G268,[0]!AnneeFP1=F268),[0]!MontantFP1,0)</f>
        <v>#NAME?</v>
      </c>
      <c r="I268" s="6" t="s">
        <v>40</v>
      </c>
      <c r="J268" s="6" t="s">
        <v>99</v>
      </c>
      <c r="K268" s="6" t="s">
        <v>41</v>
      </c>
    </row>
    <row r="269" spans="1:11">
      <c r="A269" s="5" t="e">
        <f t="shared" si="19"/>
        <v>#NAME?</v>
      </c>
      <c r="B269" s="7" t="e">
        <f>SUMIFS([0]!LCapitalFP3,[0]!LMoisFP3,$A269)++SUMIFS([0]!LCapitalfp2,[0]!LMoisfp2,$A269)+SUMIFS([0]!LCapitalFP4,[0]!LMoisFP4,$A269)++SUMIFS([0]!LCapitalFP1,[0]!LMoisFP1,$A269)</f>
        <v>#NAME?</v>
      </c>
      <c r="C269" s="7" t="e">
        <f>+SUMIFS([0]!LIntérêtsfp2,[0]!LMoisfp2,$A269)+SUMIFS([0]!LIntérêtsFP3,[0]!LMoisFP3,$A269)+SUMIFS([0]!LIntérêtsFP4,[0]!LMoisFP4,$A269)+SUMIFS([0]!LIntérêtsFP1,[0]!LMoisFP1,$A269)</f>
        <v>#NAME?</v>
      </c>
      <c r="D269" s="7" t="e">
        <f>+SUMIFS([0]!LAssuranceFp2,[0]!LMoisfp2,$A269)+SUMIFS([0]!LAssuranceFP3,[0]!LMoisFP3,$A269)+SUMIFS([0]!LAssuranceFP4,[0]!LMoisFP4,$A269)+SUMIFS([0]!LAssuranceFP1,[0]!LMoisFP1,$A269)</f>
        <v>#NAME?</v>
      </c>
      <c r="E269" s="7" t="e">
        <f t="shared" si="18"/>
        <v>#NAME?</v>
      </c>
      <c r="F269" s="6" t="e">
        <f t="shared" si="16"/>
        <v>#NAME?</v>
      </c>
      <c r="G269" s="6" t="e">
        <f t="shared" si="17"/>
        <v>#NAME?</v>
      </c>
      <c r="H269" s="1" t="e">
        <f>IF(AND(MONTH(DATEVALUE([0]!Moisfp2&amp;"1"))=G269,[0]!Anneefp2=F269),[0]!Montantfp2,0)+IF(AND(MONTH(DATEVALUE([0]!MoisFP3&amp;"1"))=G269,[0]!AnnéeFP3=F269),[0]!MontantFP3,0)+IF(AND(MONTH(DATEVALUE([0]!MoisFP4&amp;"1"))=G269,[0]!AnnéeFP4=F269),[0]!MontantFP4,0)+IF(AND(MONTH(DATEVALUE([0]!MoisFP1&amp;"1"))=G269,[0]!AnneeFP1=F269),[0]!MontantFP1,0)</f>
        <v>#NAME?</v>
      </c>
      <c r="I269" s="6" t="s">
        <v>40</v>
      </c>
      <c r="J269" s="6" t="s">
        <v>99</v>
      </c>
      <c r="K269" s="6" t="s">
        <v>41</v>
      </c>
    </row>
    <row r="270" spans="1:11">
      <c r="A270" s="5" t="e">
        <f t="shared" si="19"/>
        <v>#NAME?</v>
      </c>
      <c r="B270" s="7" t="e">
        <f>SUMIFS([0]!LCapitalFP3,[0]!LMoisFP3,$A270)++SUMIFS([0]!LCapitalfp2,[0]!LMoisfp2,$A270)+SUMIFS([0]!LCapitalFP4,[0]!LMoisFP4,$A270)++SUMIFS([0]!LCapitalFP1,[0]!LMoisFP1,$A270)</f>
        <v>#NAME?</v>
      </c>
      <c r="C270" s="7" t="e">
        <f>+SUMIFS([0]!LIntérêtsfp2,[0]!LMoisfp2,$A270)+SUMIFS([0]!LIntérêtsFP3,[0]!LMoisFP3,$A270)+SUMIFS([0]!LIntérêtsFP4,[0]!LMoisFP4,$A270)+SUMIFS([0]!LIntérêtsFP1,[0]!LMoisFP1,$A270)</f>
        <v>#NAME?</v>
      </c>
      <c r="D270" s="7" t="e">
        <f>+SUMIFS([0]!LAssuranceFp2,[0]!LMoisfp2,$A270)+SUMIFS([0]!LAssuranceFP3,[0]!LMoisFP3,$A270)+SUMIFS([0]!LAssuranceFP4,[0]!LMoisFP4,$A270)+SUMIFS([0]!LAssuranceFP1,[0]!LMoisFP1,$A270)</f>
        <v>#NAME?</v>
      </c>
      <c r="E270" s="7" t="e">
        <f t="shared" si="18"/>
        <v>#NAME?</v>
      </c>
      <c r="F270" s="6" t="e">
        <f t="shared" si="16"/>
        <v>#NAME?</v>
      </c>
      <c r="G270" s="6" t="e">
        <f t="shared" si="17"/>
        <v>#NAME?</v>
      </c>
      <c r="H270" s="1" t="e">
        <f>IF(AND(MONTH(DATEVALUE([0]!Moisfp2&amp;"1"))=G270,[0]!Anneefp2=F270),[0]!Montantfp2,0)+IF(AND(MONTH(DATEVALUE([0]!MoisFP3&amp;"1"))=G270,[0]!AnnéeFP3=F270),[0]!MontantFP3,0)+IF(AND(MONTH(DATEVALUE([0]!MoisFP4&amp;"1"))=G270,[0]!AnnéeFP4=F270),[0]!MontantFP4,0)+IF(AND(MONTH(DATEVALUE([0]!MoisFP1&amp;"1"))=G270,[0]!AnneeFP1=F270),[0]!MontantFP1,0)</f>
        <v>#NAME?</v>
      </c>
      <c r="I270" s="6" t="s">
        <v>40</v>
      </c>
      <c r="J270" s="6" t="s">
        <v>99</v>
      </c>
      <c r="K270" s="6" t="s">
        <v>41</v>
      </c>
    </row>
    <row r="271" spans="1:11">
      <c r="A271" s="5" t="e">
        <f t="shared" si="19"/>
        <v>#NAME?</v>
      </c>
      <c r="B271" s="7" t="e">
        <f>SUMIFS([0]!LCapitalFP3,[0]!LMoisFP3,$A271)++SUMIFS([0]!LCapitalfp2,[0]!LMoisfp2,$A271)+SUMIFS([0]!LCapitalFP4,[0]!LMoisFP4,$A271)++SUMIFS([0]!LCapitalFP1,[0]!LMoisFP1,$A271)</f>
        <v>#NAME?</v>
      </c>
      <c r="C271" s="7" t="e">
        <f>+SUMIFS([0]!LIntérêtsfp2,[0]!LMoisfp2,$A271)+SUMIFS([0]!LIntérêtsFP3,[0]!LMoisFP3,$A271)+SUMIFS([0]!LIntérêtsFP4,[0]!LMoisFP4,$A271)+SUMIFS([0]!LIntérêtsFP1,[0]!LMoisFP1,$A271)</f>
        <v>#NAME?</v>
      </c>
      <c r="D271" s="7" t="e">
        <f>+SUMIFS([0]!LAssuranceFp2,[0]!LMoisfp2,$A271)+SUMIFS([0]!LAssuranceFP3,[0]!LMoisFP3,$A271)+SUMIFS([0]!LAssuranceFP4,[0]!LMoisFP4,$A271)+SUMIFS([0]!LAssuranceFP1,[0]!LMoisFP1,$A271)</f>
        <v>#NAME?</v>
      </c>
      <c r="E271" s="7" t="e">
        <f t="shared" si="18"/>
        <v>#NAME?</v>
      </c>
      <c r="F271" s="6" t="e">
        <f t="shared" si="16"/>
        <v>#NAME?</v>
      </c>
      <c r="G271" s="6" t="e">
        <f t="shared" si="17"/>
        <v>#NAME?</v>
      </c>
      <c r="H271" s="1" t="e">
        <f>IF(AND(MONTH(DATEVALUE([0]!Moisfp2&amp;"1"))=G271,[0]!Anneefp2=F271),[0]!Montantfp2,0)+IF(AND(MONTH(DATEVALUE([0]!MoisFP3&amp;"1"))=G271,[0]!AnnéeFP3=F271),[0]!MontantFP3,0)+IF(AND(MONTH(DATEVALUE([0]!MoisFP4&amp;"1"))=G271,[0]!AnnéeFP4=F271),[0]!MontantFP4,0)+IF(AND(MONTH(DATEVALUE([0]!MoisFP1&amp;"1"))=G271,[0]!AnneeFP1=F271),[0]!MontantFP1,0)</f>
        <v>#NAME?</v>
      </c>
      <c r="I271" s="6" t="s">
        <v>40</v>
      </c>
      <c r="J271" s="6" t="s">
        <v>99</v>
      </c>
      <c r="K271" s="6" t="s">
        <v>41</v>
      </c>
    </row>
    <row r="272" spans="1:11">
      <c r="A272" s="5" t="e">
        <f t="shared" si="19"/>
        <v>#NAME?</v>
      </c>
      <c r="B272" s="7" t="e">
        <f>SUMIFS([0]!LCapitalFP3,[0]!LMoisFP3,$A272)++SUMIFS([0]!LCapitalfp2,[0]!LMoisfp2,$A272)+SUMIFS([0]!LCapitalFP4,[0]!LMoisFP4,$A272)++SUMIFS([0]!LCapitalFP1,[0]!LMoisFP1,$A272)</f>
        <v>#NAME?</v>
      </c>
      <c r="C272" s="7" t="e">
        <f>+SUMIFS([0]!LIntérêtsfp2,[0]!LMoisfp2,$A272)+SUMIFS([0]!LIntérêtsFP3,[0]!LMoisFP3,$A272)+SUMIFS([0]!LIntérêtsFP4,[0]!LMoisFP4,$A272)+SUMIFS([0]!LIntérêtsFP1,[0]!LMoisFP1,$A272)</f>
        <v>#NAME?</v>
      </c>
      <c r="D272" s="7" t="e">
        <f>+SUMIFS([0]!LAssuranceFp2,[0]!LMoisfp2,$A272)+SUMIFS([0]!LAssuranceFP3,[0]!LMoisFP3,$A272)+SUMIFS([0]!LAssuranceFP4,[0]!LMoisFP4,$A272)+SUMIFS([0]!LAssuranceFP1,[0]!LMoisFP1,$A272)</f>
        <v>#NAME?</v>
      </c>
      <c r="E272" s="7" t="e">
        <f t="shared" si="18"/>
        <v>#NAME?</v>
      </c>
      <c r="F272" s="6" t="e">
        <f t="shared" si="16"/>
        <v>#NAME?</v>
      </c>
      <c r="G272" s="6" t="e">
        <f t="shared" si="17"/>
        <v>#NAME?</v>
      </c>
      <c r="H272" s="1" t="e">
        <f>IF(AND(MONTH(DATEVALUE([0]!Moisfp2&amp;"1"))=G272,[0]!Anneefp2=F272),[0]!Montantfp2,0)+IF(AND(MONTH(DATEVALUE([0]!MoisFP3&amp;"1"))=G272,[0]!AnnéeFP3=F272),[0]!MontantFP3,0)+IF(AND(MONTH(DATEVALUE([0]!MoisFP4&amp;"1"))=G272,[0]!AnnéeFP4=F272),[0]!MontantFP4,0)+IF(AND(MONTH(DATEVALUE([0]!MoisFP1&amp;"1"))=G272,[0]!AnneeFP1=F272),[0]!MontantFP1,0)</f>
        <v>#NAME?</v>
      </c>
      <c r="I272" s="6" t="s">
        <v>40</v>
      </c>
      <c r="J272" s="6" t="s">
        <v>99</v>
      </c>
      <c r="K272" s="6" t="s">
        <v>41</v>
      </c>
    </row>
    <row r="273" spans="1:11">
      <c r="A273" s="5" t="e">
        <f t="shared" si="19"/>
        <v>#NAME?</v>
      </c>
      <c r="B273" s="7" t="e">
        <f>SUMIFS([0]!LCapitalFP3,[0]!LMoisFP3,$A273)++SUMIFS([0]!LCapitalfp2,[0]!LMoisfp2,$A273)+SUMIFS([0]!LCapitalFP4,[0]!LMoisFP4,$A273)++SUMIFS([0]!LCapitalFP1,[0]!LMoisFP1,$A273)</f>
        <v>#NAME?</v>
      </c>
      <c r="C273" s="7" t="e">
        <f>+SUMIFS([0]!LIntérêtsfp2,[0]!LMoisfp2,$A273)+SUMIFS([0]!LIntérêtsFP3,[0]!LMoisFP3,$A273)+SUMIFS([0]!LIntérêtsFP4,[0]!LMoisFP4,$A273)+SUMIFS([0]!LIntérêtsFP1,[0]!LMoisFP1,$A273)</f>
        <v>#NAME?</v>
      </c>
      <c r="D273" s="7" t="e">
        <f>+SUMIFS([0]!LAssuranceFp2,[0]!LMoisfp2,$A273)+SUMIFS([0]!LAssuranceFP3,[0]!LMoisFP3,$A273)+SUMIFS([0]!LAssuranceFP4,[0]!LMoisFP4,$A273)+SUMIFS([0]!LAssuranceFP1,[0]!LMoisFP1,$A273)</f>
        <v>#NAME?</v>
      </c>
      <c r="E273" s="7" t="e">
        <f t="shared" si="18"/>
        <v>#NAME?</v>
      </c>
      <c r="F273" s="6" t="e">
        <f t="shared" si="16"/>
        <v>#NAME?</v>
      </c>
      <c r="G273" s="6" t="e">
        <f t="shared" si="17"/>
        <v>#NAME?</v>
      </c>
      <c r="H273" s="1" t="e">
        <f>IF(AND(MONTH(DATEVALUE([0]!Moisfp2&amp;"1"))=G273,[0]!Anneefp2=F273),[0]!Montantfp2,0)+IF(AND(MONTH(DATEVALUE([0]!MoisFP3&amp;"1"))=G273,[0]!AnnéeFP3=F273),[0]!MontantFP3,0)+IF(AND(MONTH(DATEVALUE([0]!MoisFP4&amp;"1"))=G273,[0]!AnnéeFP4=F273),[0]!MontantFP4,0)+IF(AND(MONTH(DATEVALUE([0]!MoisFP1&amp;"1"))=G273,[0]!AnneeFP1=F273),[0]!MontantFP1,0)</f>
        <v>#NAME?</v>
      </c>
      <c r="I273" s="6" t="s">
        <v>40</v>
      </c>
      <c r="J273" s="6" t="s">
        <v>99</v>
      </c>
      <c r="K273" s="6" t="s">
        <v>41</v>
      </c>
    </row>
    <row r="274" spans="1:11">
      <c r="A274" s="5" t="e">
        <f t="shared" si="19"/>
        <v>#NAME?</v>
      </c>
      <c r="B274" s="7" t="e">
        <f>SUMIFS([0]!LCapitalFP3,[0]!LMoisFP3,$A274)++SUMIFS([0]!LCapitalfp2,[0]!LMoisfp2,$A274)+SUMIFS([0]!LCapitalFP4,[0]!LMoisFP4,$A274)++SUMIFS([0]!LCapitalFP1,[0]!LMoisFP1,$A274)</f>
        <v>#NAME?</v>
      </c>
      <c r="C274" s="7" t="e">
        <f>+SUMIFS([0]!LIntérêtsfp2,[0]!LMoisfp2,$A274)+SUMIFS([0]!LIntérêtsFP3,[0]!LMoisFP3,$A274)+SUMIFS([0]!LIntérêtsFP4,[0]!LMoisFP4,$A274)+SUMIFS([0]!LIntérêtsFP1,[0]!LMoisFP1,$A274)</f>
        <v>#NAME?</v>
      </c>
      <c r="D274" s="7" t="e">
        <f>+SUMIFS([0]!LAssuranceFp2,[0]!LMoisfp2,$A274)+SUMIFS([0]!LAssuranceFP3,[0]!LMoisFP3,$A274)+SUMIFS([0]!LAssuranceFP4,[0]!LMoisFP4,$A274)+SUMIFS([0]!LAssuranceFP1,[0]!LMoisFP1,$A274)</f>
        <v>#NAME?</v>
      </c>
      <c r="E274" s="7" t="e">
        <f t="shared" si="18"/>
        <v>#NAME?</v>
      </c>
      <c r="F274" s="6" t="e">
        <f t="shared" si="16"/>
        <v>#NAME?</v>
      </c>
      <c r="G274" s="6" t="e">
        <f t="shared" si="17"/>
        <v>#NAME?</v>
      </c>
      <c r="H274" s="1" t="e">
        <f>IF(AND(MONTH(DATEVALUE([0]!Moisfp2&amp;"1"))=G274,[0]!Anneefp2=F274),[0]!Montantfp2,0)+IF(AND(MONTH(DATEVALUE([0]!MoisFP3&amp;"1"))=G274,[0]!AnnéeFP3=F274),[0]!MontantFP3,0)+IF(AND(MONTH(DATEVALUE([0]!MoisFP4&amp;"1"))=G274,[0]!AnnéeFP4=F274),[0]!MontantFP4,0)+IF(AND(MONTH(DATEVALUE([0]!MoisFP1&amp;"1"))=G274,[0]!AnneeFP1=F274),[0]!MontantFP1,0)</f>
        <v>#NAME?</v>
      </c>
      <c r="I274" s="6" t="s">
        <v>40</v>
      </c>
      <c r="J274" s="6" t="s">
        <v>99</v>
      </c>
      <c r="K274" s="6" t="s">
        <v>41</v>
      </c>
    </row>
    <row r="275" spans="1:11">
      <c r="A275" s="5" t="e">
        <f t="shared" si="19"/>
        <v>#NAME?</v>
      </c>
      <c r="B275" s="7" t="e">
        <f>SUMIFS([0]!LCapitalFP3,[0]!LMoisFP3,$A275)++SUMIFS([0]!LCapitalfp2,[0]!LMoisfp2,$A275)+SUMIFS([0]!LCapitalFP4,[0]!LMoisFP4,$A275)++SUMIFS([0]!LCapitalFP1,[0]!LMoisFP1,$A275)</f>
        <v>#NAME?</v>
      </c>
      <c r="C275" s="7" t="e">
        <f>+SUMIFS([0]!LIntérêtsfp2,[0]!LMoisfp2,$A275)+SUMIFS([0]!LIntérêtsFP3,[0]!LMoisFP3,$A275)+SUMIFS([0]!LIntérêtsFP4,[0]!LMoisFP4,$A275)+SUMIFS([0]!LIntérêtsFP1,[0]!LMoisFP1,$A275)</f>
        <v>#NAME?</v>
      </c>
      <c r="D275" s="7" t="e">
        <f>+SUMIFS([0]!LAssuranceFp2,[0]!LMoisfp2,$A275)+SUMIFS([0]!LAssuranceFP3,[0]!LMoisFP3,$A275)+SUMIFS([0]!LAssuranceFP4,[0]!LMoisFP4,$A275)+SUMIFS([0]!LAssuranceFP1,[0]!LMoisFP1,$A275)</f>
        <v>#NAME?</v>
      </c>
      <c r="E275" s="7" t="e">
        <f t="shared" si="18"/>
        <v>#NAME?</v>
      </c>
      <c r="F275" s="6" t="e">
        <f t="shared" si="16"/>
        <v>#NAME?</v>
      </c>
      <c r="G275" s="6" t="e">
        <f t="shared" si="17"/>
        <v>#NAME?</v>
      </c>
      <c r="H275" s="1" t="e">
        <f>IF(AND(MONTH(DATEVALUE([0]!Moisfp2&amp;"1"))=G275,[0]!Anneefp2=F275),[0]!Montantfp2,0)+IF(AND(MONTH(DATEVALUE([0]!MoisFP3&amp;"1"))=G275,[0]!AnnéeFP3=F275),[0]!MontantFP3,0)+IF(AND(MONTH(DATEVALUE([0]!MoisFP4&amp;"1"))=G275,[0]!AnnéeFP4=F275),[0]!MontantFP4,0)+IF(AND(MONTH(DATEVALUE([0]!MoisFP1&amp;"1"))=G275,[0]!AnneeFP1=F275),[0]!MontantFP1,0)</f>
        <v>#NAME?</v>
      </c>
      <c r="I275" s="6" t="s">
        <v>40</v>
      </c>
      <c r="J275" s="6" t="s">
        <v>99</v>
      </c>
      <c r="K275" s="6" t="s">
        <v>41</v>
      </c>
    </row>
    <row r="276" spans="1:11">
      <c r="A276" s="5" t="e">
        <f t="shared" si="19"/>
        <v>#NAME?</v>
      </c>
      <c r="B276" s="7" t="e">
        <f>SUMIFS([0]!LCapitalFP3,[0]!LMoisFP3,$A276)++SUMIFS([0]!LCapitalfp2,[0]!LMoisfp2,$A276)+SUMIFS([0]!LCapitalFP4,[0]!LMoisFP4,$A276)++SUMIFS([0]!LCapitalFP1,[0]!LMoisFP1,$A276)</f>
        <v>#NAME?</v>
      </c>
      <c r="C276" s="7" t="e">
        <f>+SUMIFS([0]!LIntérêtsfp2,[0]!LMoisfp2,$A276)+SUMIFS([0]!LIntérêtsFP3,[0]!LMoisFP3,$A276)+SUMIFS([0]!LIntérêtsFP4,[0]!LMoisFP4,$A276)+SUMIFS([0]!LIntérêtsFP1,[0]!LMoisFP1,$A276)</f>
        <v>#NAME?</v>
      </c>
      <c r="D276" s="7" t="e">
        <f>+SUMIFS([0]!LAssuranceFp2,[0]!LMoisfp2,$A276)+SUMIFS([0]!LAssuranceFP3,[0]!LMoisFP3,$A276)+SUMIFS([0]!LAssuranceFP4,[0]!LMoisFP4,$A276)+SUMIFS([0]!LAssuranceFP1,[0]!LMoisFP1,$A276)</f>
        <v>#NAME?</v>
      </c>
      <c r="E276" s="7" t="e">
        <f t="shared" si="18"/>
        <v>#NAME?</v>
      </c>
      <c r="F276" s="6" t="e">
        <f t="shared" si="16"/>
        <v>#NAME?</v>
      </c>
      <c r="G276" s="6" t="e">
        <f t="shared" si="17"/>
        <v>#NAME?</v>
      </c>
      <c r="H276" s="1" t="e">
        <f>IF(AND(MONTH(DATEVALUE([0]!Moisfp2&amp;"1"))=G276,[0]!Anneefp2=F276),[0]!Montantfp2,0)+IF(AND(MONTH(DATEVALUE([0]!MoisFP3&amp;"1"))=G276,[0]!AnnéeFP3=F276),[0]!MontantFP3,0)+IF(AND(MONTH(DATEVALUE([0]!MoisFP4&amp;"1"))=G276,[0]!AnnéeFP4=F276),[0]!MontantFP4,0)+IF(AND(MONTH(DATEVALUE([0]!MoisFP1&amp;"1"))=G276,[0]!AnneeFP1=F276),[0]!MontantFP1,0)</f>
        <v>#NAME?</v>
      </c>
      <c r="I276" s="6" t="s">
        <v>40</v>
      </c>
      <c r="J276" s="6" t="s">
        <v>99</v>
      </c>
      <c r="K276" s="6" t="s">
        <v>41</v>
      </c>
    </row>
    <row r="277" spans="1:11">
      <c r="A277" s="5" t="e">
        <f t="shared" si="19"/>
        <v>#NAME?</v>
      </c>
      <c r="B277" s="7" t="e">
        <f>SUMIFS([0]!LCapitalFP3,[0]!LMoisFP3,$A277)++SUMIFS([0]!LCapitalfp2,[0]!LMoisfp2,$A277)+SUMIFS([0]!LCapitalFP4,[0]!LMoisFP4,$A277)++SUMIFS([0]!LCapitalFP1,[0]!LMoisFP1,$A277)</f>
        <v>#NAME?</v>
      </c>
      <c r="C277" s="7" t="e">
        <f>+SUMIFS([0]!LIntérêtsfp2,[0]!LMoisfp2,$A277)+SUMIFS([0]!LIntérêtsFP3,[0]!LMoisFP3,$A277)+SUMIFS([0]!LIntérêtsFP4,[0]!LMoisFP4,$A277)+SUMIFS([0]!LIntérêtsFP1,[0]!LMoisFP1,$A277)</f>
        <v>#NAME?</v>
      </c>
      <c r="D277" s="7" t="e">
        <f>+SUMIFS([0]!LAssuranceFp2,[0]!LMoisfp2,$A277)+SUMIFS([0]!LAssuranceFP3,[0]!LMoisFP3,$A277)+SUMIFS([0]!LAssuranceFP4,[0]!LMoisFP4,$A277)+SUMIFS([0]!LAssuranceFP1,[0]!LMoisFP1,$A277)</f>
        <v>#NAME?</v>
      </c>
      <c r="E277" s="7" t="e">
        <f t="shared" si="18"/>
        <v>#NAME?</v>
      </c>
      <c r="F277" s="6" t="e">
        <f t="shared" si="16"/>
        <v>#NAME?</v>
      </c>
      <c r="G277" s="6" t="e">
        <f t="shared" si="17"/>
        <v>#NAME?</v>
      </c>
      <c r="H277" s="1" t="e">
        <f>IF(AND(MONTH(DATEVALUE([0]!Moisfp2&amp;"1"))=G277,[0]!Anneefp2=F277),[0]!Montantfp2,0)+IF(AND(MONTH(DATEVALUE([0]!MoisFP3&amp;"1"))=G277,[0]!AnnéeFP3=F277),[0]!MontantFP3,0)+IF(AND(MONTH(DATEVALUE([0]!MoisFP4&amp;"1"))=G277,[0]!AnnéeFP4=F277),[0]!MontantFP4,0)+IF(AND(MONTH(DATEVALUE([0]!MoisFP1&amp;"1"))=G277,[0]!AnneeFP1=F277),[0]!MontantFP1,0)</f>
        <v>#NAME?</v>
      </c>
      <c r="I277" s="6" t="s">
        <v>40</v>
      </c>
      <c r="J277" s="6" t="s">
        <v>99</v>
      </c>
      <c r="K277" s="6" t="s">
        <v>41</v>
      </c>
    </row>
    <row r="278" spans="1:11">
      <c r="A278" s="5" t="e">
        <f t="shared" si="19"/>
        <v>#NAME?</v>
      </c>
      <c r="B278" s="7" t="e">
        <f>SUMIFS([0]!LCapitalFP3,[0]!LMoisFP3,$A278)++SUMIFS([0]!LCapitalfp2,[0]!LMoisfp2,$A278)+SUMIFS([0]!LCapitalFP4,[0]!LMoisFP4,$A278)++SUMIFS([0]!LCapitalFP1,[0]!LMoisFP1,$A278)</f>
        <v>#NAME?</v>
      </c>
      <c r="C278" s="7" t="e">
        <f>+SUMIFS([0]!LIntérêtsfp2,[0]!LMoisfp2,$A278)+SUMIFS([0]!LIntérêtsFP3,[0]!LMoisFP3,$A278)+SUMIFS([0]!LIntérêtsFP4,[0]!LMoisFP4,$A278)+SUMIFS([0]!LIntérêtsFP1,[0]!LMoisFP1,$A278)</f>
        <v>#NAME?</v>
      </c>
      <c r="D278" s="7" t="e">
        <f>+SUMIFS([0]!LAssuranceFp2,[0]!LMoisfp2,$A278)+SUMIFS([0]!LAssuranceFP3,[0]!LMoisFP3,$A278)+SUMIFS([0]!LAssuranceFP4,[0]!LMoisFP4,$A278)+SUMIFS([0]!LAssuranceFP1,[0]!LMoisFP1,$A278)</f>
        <v>#NAME?</v>
      </c>
      <c r="E278" s="7" t="e">
        <f t="shared" si="18"/>
        <v>#NAME?</v>
      </c>
      <c r="F278" s="6" t="e">
        <f t="shared" si="16"/>
        <v>#NAME?</v>
      </c>
      <c r="G278" s="6" t="e">
        <f t="shared" si="17"/>
        <v>#NAME?</v>
      </c>
      <c r="H278" s="1" t="e">
        <f>IF(AND(MONTH(DATEVALUE([0]!Moisfp2&amp;"1"))=G278,[0]!Anneefp2=F278),[0]!Montantfp2,0)+IF(AND(MONTH(DATEVALUE([0]!MoisFP3&amp;"1"))=G278,[0]!AnnéeFP3=F278),[0]!MontantFP3,0)+IF(AND(MONTH(DATEVALUE([0]!MoisFP4&amp;"1"))=G278,[0]!AnnéeFP4=F278),[0]!MontantFP4,0)+IF(AND(MONTH(DATEVALUE([0]!MoisFP1&amp;"1"))=G278,[0]!AnneeFP1=F278),[0]!MontantFP1,0)</f>
        <v>#NAME?</v>
      </c>
      <c r="I278" s="6" t="s">
        <v>40</v>
      </c>
      <c r="J278" s="6" t="s">
        <v>99</v>
      </c>
      <c r="K278" s="6" t="s">
        <v>41</v>
      </c>
    </row>
    <row r="279" spans="1:11">
      <c r="A279" s="5" t="e">
        <f t="shared" si="19"/>
        <v>#NAME?</v>
      </c>
      <c r="B279" s="7" t="e">
        <f>SUMIFS([0]!LCapitalFP3,[0]!LMoisFP3,$A279)++SUMIFS([0]!LCapitalfp2,[0]!LMoisfp2,$A279)+SUMIFS([0]!LCapitalFP4,[0]!LMoisFP4,$A279)++SUMIFS([0]!LCapitalFP1,[0]!LMoisFP1,$A279)</f>
        <v>#NAME?</v>
      </c>
      <c r="C279" s="7" t="e">
        <f>+SUMIFS([0]!LIntérêtsfp2,[0]!LMoisfp2,$A279)+SUMIFS([0]!LIntérêtsFP3,[0]!LMoisFP3,$A279)+SUMIFS([0]!LIntérêtsFP4,[0]!LMoisFP4,$A279)+SUMIFS([0]!LIntérêtsFP1,[0]!LMoisFP1,$A279)</f>
        <v>#NAME?</v>
      </c>
      <c r="D279" s="7" t="e">
        <f>+SUMIFS([0]!LAssuranceFp2,[0]!LMoisfp2,$A279)+SUMIFS([0]!LAssuranceFP3,[0]!LMoisFP3,$A279)+SUMIFS([0]!LAssuranceFP4,[0]!LMoisFP4,$A279)+SUMIFS([0]!LAssuranceFP1,[0]!LMoisFP1,$A279)</f>
        <v>#NAME?</v>
      </c>
      <c r="E279" s="7" t="e">
        <f t="shared" si="18"/>
        <v>#NAME?</v>
      </c>
      <c r="F279" s="6" t="e">
        <f t="shared" si="16"/>
        <v>#NAME?</v>
      </c>
      <c r="G279" s="6" t="e">
        <f t="shared" si="17"/>
        <v>#NAME?</v>
      </c>
      <c r="H279" s="1" t="e">
        <f>IF(AND(MONTH(DATEVALUE([0]!Moisfp2&amp;"1"))=G279,[0]!Anneefp2=F279),[0]!Montantfp2,0)+IF(AND(MONTH(DATEVALUE([0]!MoisFP3&amp;"1"))=G279,[0]!AnnéeFP3=F279),[0]!MontantFP3,0)+IF(AND(MONTH(DATEVALUE([0]!MoisFP4&amp;"1"))=G279,[0]!AnnéeFP4=F279),[0]!MontantFP4,0)+IF(AND(MONTH(DATEVALUE([0]!MoisFP1&amp;"1"))=G279,[0]!AnneeFP1=F279),[0]!MontantFP1,0)</f>
        <v>#NAME?</v>
      </c>
      <c r="I279" s="6" t="s">
        <v>40</v>
      </c>
      <c r="J279" s="6" t="s">
        <v>99</v>
      </c>
      <c r="K279" s="6" t="s">
        <v>41</v>
      </c>
    </row>
    <row r="280" spans="1:11">
      <c r="A280" s="5" t="e">
        <f t="shared" si="19"/>
        <v>#NAME?</v>
      </c>
      <c r="B280" s="7" t="e">
        <f>SUMIFS([0]!LCapitalFP3,[0]!LMoisFP3,$A280)++SUMIFS([0]!LCapitalfp2,[0]!LMoisfp2,$A280)+SUMIFS([0]!LCapitalFP4,[0]!LMoisFP4,$A280)++SUMIFS([0]!LCapitalFP1,[0]!LMoisFP1,$A280)</f>
        <v>#NAME?</v>
      </c>
      <c r="C280" s="7" t="e">
        <f>+SUMIFS([0]!LIntérêtsfp2,[0]!LMoisfp2,$A280)+SUMIFS([0]!LIntérêtsFP3,[0]!LMoisFP3,$A280)+SUMIFS([0]!LIntérêtsFP4,[0]!LMoisFP4,$A280)+SUMIFS([0]!LIntérêtsFP1,[0]!LMoisFP1,$A280)</f>
        <v>#NAME?</v>
      </c>
      <c r="D280" s="7" t="e">
        <f>+SUMIFS([0]!LAssuranceFp2,[0]!LMoisfp2,$A280)+SUMIFS([0]!LAssuranceFP3,[0]!LMoisFP3,$A280)+SUMIFS([0]!LAssuranceFP4,[0]!LMoisFP4,$A280)+SUMIFS([0]!LAssuranceFP1,[0]!LMoisFP1,$A280)</f>
        <v>#NAME?</v>
      </c>
      <c r="E280" s="7" t="e">
        <f t="shared" si="18"/>
        <v>#NAME?</v>
      </c>
      <c r="F280" s="6" t="e">
        <f t="shared" si="16"/>
        <v>#NAME?</v>
      </c>
      <c r="G280" s="6" t="e">
        <f t="shared" si="17"/>
        <v>#NAME?</v>
      </c>
      <c r="H280" s="1" t="e">
        <f>IF(AND(MONTH(DATEVALUE([0]!Moisfp2&amp;"1"))=G280,[0]!Anneefp2=F280),[0]!Montantfp2,0)+IF(AND(MONTH(DATEVALUE([0]!MoisFP3&amp;"1"))=G280,[0]!AnnéeFP3=F280),[0]!MontantFP3,0)+IF(AND(MONTH(DATEVALUE([0]!MoisFP4&amp;"1"))=G280,[0]!AnnéeFP4=F280),[0]!MontantFP4,0)+IF(AND(MONTH(DATEVALUE([0]!MoisFP1&amp;"1"))=G280,[0]!AnneeFP1=F280),[0]!MontantFP1,0)</f>
        <v>#NAME?</v>
      </c>
      <c r="I280" s="6" t="s">
        <v>40</v>
      </c>
      <c r="J280" s="6" t="s">
        <v>99</v>
      </c>
      <c r="K280" s="6" t="s">
        <v>41</v>
      </c>
    </row>
    <row r="281" spans="1:11">
      <c r="A281" s="5" t="e">
        <f t="shared" si="19"/>
        <v>#NAME?</v>
      </c>
      <c r="B281" s="7" t="e">
        <f>SUMIFS([0]!LCapitalFP3,[0]!LMoisFP3,$A281)++SUMIFS([0]!LCapitalfp2,[0]!LMoisfp2,$A281)+SUMIFS([0]!LCapitalFP4,[0]!LMoisFP4,$A281)++SUMIFS([0]!LCapitalFP1,[0]!LMoisFP1,$A281)</f>
        <v>#NAME?</v>
      </c>
      <c r="C281" s="7" t="e">
        <f>+SUMIFS([0]!LIntérêtsfp2,[0]!LMoisfp2,$A281)+SUMIFS([0]!LIntérêtsFP3,[0]!LMoisFP3,$A281)+SUMIFS([0]!LIntérêtsFP4,[0]!LMoisFP4,$A281)+SUMIFS([0]!LIntérêtsFP1,[0]!LMoisFP1,$A281)</f>
        <v>#NAME?</v>
      </c>
      <c r="D281" s="7" t="e">
        <f>+SUMIFS([0]!LAssuranceFp2,[0]!LMoisfp2,$A281)+SUMIFS([0]!LAssuranceFP3,[0]!LMoisFP3,$A281)+SUMIFS([0]!LAssuranceFP4,[0]!LMoisFP4,$A281)+SUMIFS([0]!LAssuranceFP1,[0]!LMoisFP1,$A281)</f>
        <v>#NAME?</v>
      </c>
      <c r="E281" s="7" t="e">
        <f t="shared" si="18"/>
        <v>#NAME?</v>
      </c>
      <c r="F281" s="6" t="e">
        <f t="shared" si="16"/>
        <v>#NAME?</v>
      </c>
      <c r="G281" s="6" t="e">
        <f t="shared" si="17"/>
        <v>#NAME?</v>
      </c>
      <c r="H281" s="1" t="e">
        <f>IF(AND(MONTH(DATEVALUE([0]!Moisfp2&amp;"1"))=G281,[0]!Anneefp2=F281),[0]!Montantfp2,0)+IF(AND(MONTH(DATEVALUE([0]!MoisFP3&amp;"1"))=G281,[0]!AnnéeFP3=F281),[0]!MontantFP3,0)+IF(AND(MONTH(DATEVALUE([0]!MoisFP4&amp;"1"))=G281,[0]!AnnéeFP4=F281),[0]!MontantFP4,0)+IF(AND(MONTH(DATEVALUE([0]!MoisFP1&amp;"1"))=G281,[0]!AnneeFP1=F281),[0]!MontantFP1,0)</f>
        <v>#NAME?</v>
      </c>
      <c r="I281" s="6" t="s">
        <v>40</v>
      </c>
      <c r="J281" s="6" t="s">
        <v>99</v>
      </c>
      <c r="K281" s="6" t="s">
        <v>41</v>
      </c>
    </row>
    <row r="282" spans="1:11">
      <c r="A282" s="5" t="e">
        <f t="shared" si="19"/>
        <v>#NAME?</v>
      </c>
      <c r="B282" s="7" t="e">
        <f>SUMIFS([0]!LCapitalFP3,[0]!LMoisFP3,$A282)++SUMIFS([0]!LCapitalfp2,[0]!LMoisfp2,$A282)+SUMIFS([0]!LCapitalFP4,[0]!LMoisFP4,$A282)++SUMIFS([0]!LCapitalFP1,[0]!LMoisFP1,$A282)</f>
        <v>#NAME?</v>
      </c>
      <c r="C282" s="7" t="e">
        <f>+SUMIFS([0]!LIntérêtsfp2,[0]!LMoisfp2,$A282)+SUMIFS([0]!LIntérêtsFP3,[0]!LMoisFP3,$A282)+SUMIFS([0]!LIntérêtsFP4,[0]!LMoisFP4,$A282)+SUMIFS([0]!LIntérêtsFP1,[0]!LMoisFP1,$A282)</f>
        <v>#NAME?</v>
      </c>
      <c r="D282" s="7" t="e">
        <f>+SUMIFS([0]!LAssuranceFp2,[0]!LMoisfp2,$A282)+SUMIFS([0]!LAssuranceFP3,[0]!LMoisFP3,$A282)+SUMIFS([0]!LAssuranceFP4,[0]!LMoisFP4,$A282)+SUMIFS([0]!LAssuranceFP1,[0]!LMoisFP1,$A282)</f>
        <v>#NAME?</v>
      </c>
      <c r="E282" s="7" t="e">
        <f t="shared" si="18"/>
        <v>#NAME?</v>
      </c>
      <c r="F282" s="6" t="e">
        <f t="shared" si="16"/>
        <v>#NAME?</v>
      </c>
      <c r="G282" s="6" t="e">
        <f t="shared" si="17"/>
        <v>#NAME?</v>
      </c>
      <c r="H282" s="1" t="e">
        <f>IF(AND(MONTH(DATEVALUE([0]!Moisfp2&amp;"1"))=G282,[0]!Anneefp2=F282),[0]!Montantfp2,0)+IF(AND(MONTH(DATEVALUE([0]!MoisFP3&amp;"1"))=G282,[0]!AnnéeFP3=F282),[0]!MontantFP3,0)+IF(AND(MONTH(DATEVALUE([0]!MoisFP4&amp;"1"))=G282,[0]!AnnéeFP4=F282),[0]!MontantFP4,0)+IF(AND(MONTH(DATEVALUE([0]!MoisFP1&amp;"1"))=G282,[0]!AnneeFP1=F282),[0]!MontantFP1,0)</f>
        <v>#NAME?</v>
      </c>
      <c r="I282" s="6" t="s">
        <v>40</v>
      </c>
      <c r="J282" s="6" t="s">
        <v>99</v>
      </c>
      <c r="K282" s="6" t="s">
        <v>41</v>
      </c>
    </row>
    <row r="283" spans="1:11">
      <c r="A283" s="5" t="e">
        <f t="shared" si="19"/>
        <v>#NAME?</v>
      </c>
      <c r="B283" s="7" t="e">
        <f>SUMIFS([0]!LCapitalFP3,[0]!LMoisFP3,$A283)++SUMIFS([0]!LCapitalfp2,[0]!LMoisfp2,$A283)+SUMIFS([0]!LCapitalFP4,[0]!LMoisFP4,$A283)++SUMIFS([0]!LCapitalFP1,[0]!LMoisFP1,$A283)</f>
        <v>#NAME?</v>
      </c>
      <c r="C283" s="7" t="e">
        <f>+SUMIFS([0]!LIntérêtsfp2,[0]!LMoisfp2,$A283)+SUMIFS([0]!LIntérêtsFP3,[0]!LMoisFP3,$A283)+SUMIFS([0]!LIntérêtsFP4,[0]!LMoisFP4,$A283)+SUMIFS([0]!LIntérêtsFP1,[0]!LMoisFP1,$A283)</f>
        <v>#NAME?</v>
      </c>
      <c r="D283" s="7" t="e">
        <f>+SUMIFS([0]!LAssuranceFp2,[0]!LMoisfp2,$A283)+SUMIFS([0]!LAssuranceFP3,[0]!LMoisFP3,$A283)+SUMIFS([0]!LAssuranceFP4,[0]!LMoisFP4,$A283)+SUMIFS([0]!LAssuranceFP1,[0]!LMoisFP1,$A283)</f>
        <v>#NAME?</v>
      </c>
      <c r="E283" s="7" t="e">
        <f t="shared" si="18"/>
        <v>#NAME?</v>
      </c>
      <c r="F283" s="6" t="e">
        <f t="shared" si="16"/>
        <v>#NAME?</v>
      </c>
      <c r="G283" s="6" t="e">
        <f t="shared" si="17"/>
        <v>#NAME?</v>
      </c>
      <c r="H283" s="1" t="e">
        <f>IF(AND(MONTH(DATEVALUE([0]!Moisfp2&amp;"1"))=G283,[0]!Anneefp2=F283),[0]!Montantfp2,0)+IF(AND(MONTH(DATEVALUE([0]!MoisFP3&amp;"1"))=G283,[0]!AnnéeFP3=F283),[0]!MontantFP3,0)+IF(AND(MONTH(DATEVALUE([0]!MoisFP4&amp;"1"))=G283,[0]!AnnéeFP4=F283),[0]!MontantFP4,0)+IF(AND(MONTH(DATEVALUE([0]!MoisFP1&amp;"1"))=G283,[0]!AnneeFP1=F283),[0]!MontantFP1,0)</f>
        <v>#NAME?</v>
      </c>
      <c r="I283" s="6" t="s">
        <v>40</v>
      </c>
      <c r="J283" s="6" t="s">
        <v>99</v>
      </c>
      <c r="K283" s="6" t="s">
        <v>41</v>
      </c>
    </row>
    <row r="284" spans="1:11">
      <c r="A284" s="5" t="e">
        <f t="shared" si="19"/>
        <v>#NAME?</v>
      </c>
      <c r="B284" s="7" t="e">
        <f>SUMIFS([0]!LCapitalFP3,[0]!LMoisFP3,$A284)++SUMIFS([0]!LCapitalfp2,[0]!LMoisfp2,$A284)+SUMIFS([0]!LCapitalFP4,[0]!LMoisFP4,$A284)++SUMIFS([0]!LCapitalFP1,[0]!LMoisFP1,$A284)</f>
        <v>#NAME?</v>
      </c>
      <c r="C284" s="7" t="e">
        <f>+SUMIFS([0]!LIntérêtsfp2,[0]!LMoisfp2,$A284)+SUMIFS([0]!LIntérêtsFP3,[0]!LMoisFP3,$A284)+SUMIFS([0]!LIntérêtsFP4,[0]!LMoisFP4,$A284)+SUMIFS([0]!LIntérêtsFP1,[0]!LMoisFP1,$A284)</f>
        <v>#NAME?</v>
      </c>
      <c r="D284" s="7" t="e">
        <f>+SUMIFS([0]!LAssuranceFp2,[0]!LMoisfp2,$A284)+SUMIFS([0]!LAssuranceFP3,[0]!LMoisFP3,$A284)+SUMIFS([0]!LAssuranceFP4,[0]!LMoisFP4,$A284)+SUMIFS([0]!LAssuranceFP1,[0]!LMoisFP1,$A284)</f>
        <v>#NAME?</v>
      </c>
      <c r="E284" s="7" t="e">
        <f t="shared" si="18"/>
        <v>#NAME?</v>
      </c>
      <c r="F284" s="6" t="e">
        <f t="shared" si="16"/>
        <v>#NAME?</v>
      </c>
      <c r="G284" s="6" t="e">
        <f t="shared" si="17"/>
        <v>#NAME?</v>
      </c>
      <c r="H284" s="1" t="e">
        <f>IF(AND(MONTH(DATEVALUE([0]!Moisfp2&amp;"1"))=G284,[0]!Anneefp2=F284),[0]!Montantfp2,0)+IF(AND(MONTH(DATEVALUE([0]!MoisFP3&amp;"1"))=G284,[0]!AnnéeFP3=F284),[0]!MontantFP3,0)+IF(AND(MONTH(DATEVALUE([0]!MoisFP4&amp;"1"))=G284,[0]!AnnéeFP4=F284),[0]!MontantFP4,0)+IF(AND(MONTH(DATEVALUE([0]!MoisFP1&amp;"1"))=G284,[0]!AnneeFP1=F284),[0]!MontantFP1,0)</f>
        <v>#NAME?</v>
      </c>
      <c r="I284" s="6" t="s">
        <v>40</v>
      </c>
      <c r="J284" s="6" t="s">
        <v>99</v>
      </c>
      <c r="K284" s="6" t="s">
        <v>41</v>
      </c>
    </row>
    <row r="285" spans="1:11">
      <c r="A285" s="5" t="e">
        <f t="shared" si="19"/>
        <v>#NAME?</v>
      </c>
      <c r="B285" s="7" t="e">
        <f>SUMIFS([0]!LCapitalFP3,[0]!LMoisFP3,$A285)++SUMIFS([0]!LCapitalfp2,[0]!LMoisfp2,$A285)+SUMIFS([0]!LCapitalFP4,[0]!LMoisFP4,$A285)++SUMIFS([0]!LCapitalFP1,[0]!LMoisFP1,$A285)</f>
        <v>#NAME?</v>
      </c>
      <c r="C285" s="7" t="e">
        <f>+SUMIFS([0]!LIntérêtsfp2,[0]!LMoisfp2,$A285)+SUMIFS([0]!LIntérêtsFP3,[0]!LMoisFP3,$A285)+SUMIFS([0]!LIntérêtsFP4,[0]!LMoisFP4,$A285)+SUMIFS([0]!LIntérêtsFP1,[0]!LMoisFP1,$A285)</f>
        <v>#NAME?</v>
      </c>
      <c r="D285" s="7" t="e">
        <f>+SUMIFS([0]!LAssuranceFp2,[0]!LMoisfp2,$A285)+SUMIFS([0]!LAssuranceFP3,[0]!LMoisFP3,$A285)+SUMIFS([0]!LAssuranceFP4,[0]!LMoisFP4,$A285)+SUMIFS([0]!LAssuranceFP1,[0]!LMoisFP1,$A285)</f>
        <v>#NAME?</v>
      </c>
      <c r="E285" s="7" t="e">
        <f t="shared" si="18"/>
        <v>#NAME?</v>
      </c>
      <c r="F285" s="6" t="e">
        <f t="shared" si="16"/>
        <v>#NAME?</v>
      </c>
      <c r="G285" s="6" t="e">
        <f t="shared" si="17"/>
        <v>#NAME?</v>
      </c>
      <c r="H285" s="1" t="e">
        <f>IF(AND(MONTH(DATEVALUE([0]!Moisfp2&amp;"1"))=G285,[0]!Anneefp2=F285),[0]!Montantfp2,0)+IF(AND(MONTH(DATEVALUE([0]!MoisFP3&amp;"1"))=G285,[0]!AnnéeFP3=F285),[0]!MontantFP3,0)+IF(AND(MONTH(DATEVALUE([0]!MoisFP4&amp;"1"))=G285,[0]!AnnéeFP4=F285),[0]!MontantFP4,0)+IF(AND(MONTH(DATEVALUE([0]!MoisFP1&amp;"1"))=G285,[0]!AnneeFP1=F285),[0]!MontantFP1,0)</f>
        <v>#NAME?</v>
      </c>
      <c r="I285" s="6" t="s">
        <v>40</v>
      </c>
      <c r="J285" s="6" t="s">
        <v>99</v>
      </c>
      <c r="K285" s="6" t="s">
        <v>41</v>
      </c>
    </row>
    <row r="286" spans="1:11">
      <c r="A286" s="5" t="e">
        <f t="shared" si="19"/>
        <v>#NAME?</v>
      </c>
      <c r="B286" s="7" t="e">
        <f>SUMIFS([0]!LCapitalFP3,[0]!LMoisFP3,$A286)++SUMIFS([0]!LCapitalfp2,[0]!LMoisfp2,$A286)+SUMIFS([0]!LCapitalFP4,[0]!LMoisFP4,$A286)++SUMIFS([0]!LCapitalFP1,[0]!LMoisFP1,$A286)</f>
        <v>#NAME?</v>
      </c>
      <c r="C286" s="7" t="e">
        <f>+SUMIFS([0]!LIntérêtsfp2,[0]!LMoisfp2,$A286)+SUMIFS([0]!LIntérêtsFP3,[0]!LMoisFP3,$A286)+SUMIFS([0]!LIntérêtsFP4,[0]!LMoisFP4,$A286)+SUMIFS([0]!LIntérêtsFP1,[0]!LMoisFP1,$A286)</f>
        <v>#NAME?</v>
      </c>
      <c r="D286" s="7" t="e">
        <f>+SUMIFS([0]!LAssuranceFp2,[0]!LMoisfp2,$A286)+SUMIFS([0]!LAssuranceFP3,[0]!LMoisFP3,$A286)+SUMIFS([0]!LAssuranceFP4,[0]!LMoisFP4,$A286)+SUMIFS([0]!LAssuranceFP1,[0]!LMoisFP1,$A286)</f>
        <v>#NAME?</v>
      </c>
      <c r="E286" s="7" t="e">
        <f t="shared" si="18"/>
        <v>#NAME?</v>
      </c>
      <c r="F286" s="6" t="e">
        <f t="shared" si="16"/>
        <v>#NAME?</v>
      </c>
      <c r="G286" s="6" t="e">
        <f t="shared" si="17"/>
        <v>#NAME?</v>
      </c>
      <c r="H286" s="1" t="e">
        <f>IF(AND(MONTH(DATEVALUE([0]!Moisfp2&amp;"1"))=G286,[0]!Anneefp2=F286),[0]!Montantfp2,0)+IF(AND(MONTH(DATEVALUE([0]!MoisFP3&amp;"1"))=G286,[0]!AnnéeFP3=F286),[0]!MontantFP3,0)+IF(AND(MONTH(DATEVALUE([0]!MoisFP4&amp;"1"))=G286,[0]!AnnéeFP4=F286),[0]!MontantFP4,0)+IF(AND(MONTH(DATEVALUE([0]!MoisFP1&amp;"1"))=G286,[0]!AnneeFP1=F286),[0]!MontantFP1,0)</f>
        <v>#NAME?</v>
      </c>
      <c r="I286" s="6" t="s">
        <v>40</v>
      </c>
      <c r="J286" s="6" t="s">
        <v>99</v>
      </c>
      <c r="K286" s="6" t="s">
        <v>41</v>
      </c>
    </row>
    <row r="287" spans="1:11">
      <c r="A287" s="5" t="e">
        <f t="shared" si="19"/>
        <v>#NAME?</v>
      </c>
      <c r="B287" s="7" t="e">
        <f>SUMIFS([0]!LCapitalFP3,[0]!LMoisFP3,$A287)++SUMIFS([0]!LCapitalfp2,[0]!LMoisfp2,$A287)+SUMIFS([0]!LCapitalFP4,[0]!LMoisFP4,$A287)++SUMIFS([0]!LCapitalFP1,[0]!LMoisFP1,$A287)</f>
        <v>#NAME?</v>
      </c>
      <c r="C287" s="7" t="e">
        <f>+SUMIFS([0]!LIntérêtsfp2,[0]!LMoisfp2,$A287)+SUMIFS([0]!LIntérêtsFP3,[0]!LMoisFP3,$A287)+SUMIFS([0]!LIntérêtsFP4,[0]!LMoisFP4,$A287)+SUMIFS([0]!LIntérêtsFP1,[0]!LMoisFP1,$A287)</f>
        <v>#NAME?</v>
      </c>
      <c r="D287" s="7" t="e">
        <f>+SUMIFS([0]!LAssuranceFp2,[0]!LMoisfp2,$A287)+SUMIFS([0]!LAssuranceFP3,[0]!LMoisFP3,$A287)+SUMIFS([0]!LAssuranceFP4,[0]!LMoisFP4,$A287)+SUMIFS([0]!LAssuranceFP1,[0]!LMoisFP1,$A287)</f>
        <v>#NAME?</v>
      </c>
      <c r="E287" s="7" t="e">
        <f t="shared" si="18"/>
        <v>#NAME?</v>
      </c>
      <c r="F287" s="6" t="e">
        <f t="shared" si="16"/>
        <v>#NAME?</v>
      </c>
      <c r="G287" s="6" t="e">
        <f t="shared" si="17"/>
        <v>#NAME?</v>
      </c>
      <c r="H287" s="1" t="e">
        <f>IF(AND(MONTH(DATEVALUE([0]!Moisfp2&amp;"1"))=G287,[0]!Anneefp2=F287),[0]!Montantfp2,0)+IF(AND(MONTH(DATEVALUE([0]!MoisFP3&amp;"1"))=G287,[0]!AnnéeFP3=F287),[0]!MontantFP3,0)+IF(AND(MONTH(DATEVALUE([0]!MoisFP4&amp;"1"))=G287,[0]!AnnéeFP4=F287),[0]!MontantFP4,0)+IF(AND(MONTH(DATEVALUE([0]!MoisFP1&amp;"1"))=G287,[0]!AnneeFP1=F287),[0]!MontantFP1,0)</f>
        <v>#NAME?</v>
      </c>
      <c r="I287" s="6" t="s">
        <v>40</v>
      </c>
      <c r="J287" s="6" t="s">
        <v>99</v>
      </c>
      <c r="K287" s="6" t="s">
        <v>41</v>
      </c>
    </row>
    <row r="288" spans="1:11">
      <c r="A288" s="5" t="e">
        <f t="shared" si="19"/>
        <v>#NAME?</v>
      </c>
      <c r="B288" s="7" t="e">
        <f>SUMIFS([0]!LCapitalFP3,[0]!LMoisFP3,$A288)++SUMIFS([0]!LCapitalfp2,[0]!LMoisfp2,$A288)+SUMIFS([0]!LCapitalFP4,[0]!LMoisFP4,$A288)++SUMIFS([0]!LCapitalFP1,[0]!LMoisFP1,$A288)</f>
        <v>#NAME?</v>
      </c>
      <c r="C288" s="7" t="e">
        <f>+SUMIFS([0]!LIntérêtsfp2,[0]!LMoisfp2,$A288)+SUMIFS([0]!LIntérêtsFP3,[0]!LMoisFP3,$A288)+SUMIFS([0]!LIntérêtsFP4,[0]!LMoisFP4,$A288)+SUMIFS([0]!LIntérêtsFP1,[0]!LMoisFP1,$A288)</f>
        <v>#NAME?</v>
      </c>
      <c r="D288" s="7" t="e">
        <f>+SUMIFS([0]!LAssuranceFp2,[0]!LMoisfp2,$A288)+SUMIFS([0]!LAssuranceFP3,[0]!LMoisFP3,$A288)+SUMIFS([0]!LAssuranceFP4,[0]!LMoisFP4,$A288)+SUMIFS([0]!LAssuranceFP1,[0]!LMoisFP1,$A288)</f>
        <v>#NAME?</v>
      </c>
      <c r="E288" s="7" t="e">
        <f t="shared" si="18"/>
        <v>#NAME?</v>
      </c>
      <c r="F288" s="6" t="e">
        <f t="shared" si="16"/>
        <v>#NAME?</v>
      </c>
      <c r="G288" s="6" t="e">
        <f t="shared" si="17"/>
        <v>#NAME?</v>
      </c>
      <c r="H288" s="1" t="e">
        <f>IF(AND(MONTH(DATEVALUE([0]!Moisfp2&amp;"1"))=G288,[0]!Anneefp2=F288),[0]!Montantfp2,0)+IF(AND(MONTH(DATEVALUE([0]!MoisFP3&amp;"1"))=G288,[0]!AnnéeFP3=F288),[0]!MontantFP3,0)+IF(AND(MONTH(DATEVALUE([0]!MoisFP4&amp;"1"))=G288,[0]!AnnéeFP4=F288),[0]!MontantFP4,0)+IF(AND(MONTH(DATEVALUE([0]!MoisFP1&amp;"1"))=G288,[0]!AnneeFP1=F288),[0]!MontantFP1,0)</f>
        <v>#NAME?</v>
      </c>
      <c r="I288" s="6" t="s">
        <v>40</v>
      </c>
      <c r="J288" s="6" t="s">
        <v>99</v>
      </c>
      <c r="K288" s="6" t="s">
        <v>41</v>
      </c>
    </row>
    <row r="289" spans="1:11">
      <c r="A289" s="5" t="e">
        <f t="shared" si="19"/>
        <v>#NAME?</v>
      </c>
      <c r="B289" s="7" t="e">
        <f>SUMIFS([0]!LCapitalFP3,[0]!LMoisFP3,$A289)++SUMIFS([0]!LCapitalfp2,[0]!LMoisfp2,$A289)+SUMIFS([0]!LCapitalFP4,[0]!LMoisFP4,$A289)++SUMIFS([0]!LCapitalFP1,[0]!LMoisFP1,$A289)</f>
        <v>#NAME?</v>
      </c>
      <c r="C289" s="7" t="e">
        <f>+SUMIFS([0]!LIntérêtsfp2,[0]!LMoisfp2,$A289)+SUMIFS([0]!LIntérêtsFP3,[0]!LMoisFP3,$A289)+SUMIFS([0]!LIntérêtsFP4,[0]!LMoisFP4,$A289)+SUMIFS([0]!LIntérêtsFP1,[0]!LMoisFP1,$A289)</f>
        <v>#NAME?</v>
      </c>
      <c r="D289" s="7" t="e">
        <f>+SUMIFS([0]!LAssuranceFp2,[0]!LMoisfp2,$A289)+SUMIFS([0]!LAssuranceFP3,[0]!LMoisFP3,$A289)+SUMIFS([0]!LAssuranceFP4,[0]!LMoisFP4,$A289)+SUMIFS([0]!LAssuranceFP1,[0]!LMoisFP1,$A289)</f>
        <v>#NAME?</v>
      </c>
      <c r="E289" s="7" t="e">
        <f t="shared" si="18"/>
        <v>#NAME?</v>
      </c>
      <c r="F289" s="6" t="e">
        <f t="shared" si="16"/>
        <v>#NAME?</v>
      </c>
      <c r="G289" s="6" t="e">
        <f t="shared" si="17"/>
        <v>#NAME?</v>
      </c>
      <c r="H289" s="1" t="e">
        <f>IF(AND(MONTH(DATEVALUE([0]!Moisfp2&amp;"1"))=G289,[0]!Anneefp2=F289),[0]!Montantfp2,0)+IF(AND(MONTH(DATEVALUE([0]!MoisFP3&amp;"1"))=G289,[0]!AnnéeFP3=F289),[0]!MontantFP3,0)+IF(AND(MONTH(DATEVALUE([0]!MoisFP4&amp;"1"))=G289,[0]!AnnéeFP4=F289),[0]!MontantFP4,0)+IF(AND(MONTH(DATEVALUE([0]!MoisFP1&amp;"1"))=G289,[0]!AnneeFP1=F289),[0]!MontantFP1,0)</f>
        <v>#NAME?</v>
      </c>
      <c r="I289" s="6" t="s">
        <v>40</v>
      </c>
      <c r="J289" s="6" t="s">
        <v>99</v>
      </c>
      <c r="K289" s="6" t="s">
        <v>41</v>
      </c>
    </row>
    <row r="290" spans="1:11">
      <c r="A290" s="5" t="e">
        <f t="shared" si="19"/>
        <v>#NAME?</v>
      </c>
      <c r="B290" s="7" t="e">
        <f>SUMIFS([0]!LCapitalFP3,[0]!LMoisFP3,$A290)++SUMIFS([0]!LCapitalfp2,[0]!LMoisfp2,$A290)+SUMIFS([0]!LCapitalFP4,[0]!LMoisFP4,$A290)++SUMIFS([0]!LCapitalFP1,[0]!LMoisFP1,$A290)</f>
        <v>#NAME?</v>
      </c>
      <c r="C290" s="7" t="e">
        <f>+SUMIFS([0]!LIntérêtsfp2,[0]!LMoisfp2,$A290)+SUMIFS([0]!LIntérêtsFP3,[0]!LMoisFP3,$A290)+SUMIFS([0]!LIntérêtsFP4,[0]!LMoisFP4,$A290)+SUMIFS([0]!LIntérêtsFP1,[0]!LMoisFP1,$A290)</f>
        <v>#NAME?</v>
      </c>
      <c r="D290" s="7" t="e">
        <f>+SUMIFS([0]!LAssuranceFp2,[0]!LMoisfp2,$A290)+SUMIFS([0]!LAssuranceFP3,[0]!LMoisFP3,$A290)+SUMIFS([0]!LAssuranceFP4,[0]!LMoisFP4,$A290)+SUMIFS([0]!LAssuranceFP1,[0]!LMoisFP1,$A290)</f>
        <v>#NAME?</v>
      </c>
      <c r="E290" s="7" t="e">
        <f t="shared" si="18"/>
        <v>#NAME?</v>
      </c>
      <c r="F290" s="6" t="e">
        <f t="shared" si="16"/>
        <v>#NAME?</v>
      </c>
      <c r="G290" s="6" t="e">
        <f t="shared" si="17"/>
        <v>#NAME?</v>
      </c>
      <c r="H290" s="1" t="e">
        <f>IF(AND(MONTH(DATEVALUE([0]!Moisfp2&amp;"1"))=G290,[0]!Anneefp2=F290),[0]!Montantfp2,0)+IF(AND(MONTH(DATEVALUE([0]!MoisFP3&amp;"1"))=G290,[0]!AnnéeFP3=F290),[0]!MontantFP3,0)+IF(AND(MONTH(DATEVALUE([0]!MoisFP4&amp;"1"))=G290,[0]!AnnéeFP4=F290),[0]!MontantFP4,0)+IF(AND(MONTH(DATEVALUE([0]!MoisFP1&amp;"1"))=G290,[0]!AnneeFP1=F290),[0]!MontantFP1,0)</f>
        <v>#NAME?</v>
      </c>
      <c r="I290" s="6" t="s">
        <v>40</v>
      </c>
      <c r="J290" s="6" t="s">
        <v>99</v>
      </c>
      <c r="K290" s="6" t="s">
        <v>41</v>
      </c>
    </row>
    <row r="291" spans="1:11">
      <c r="A291" s="5" t="e">
        <f t="shared" si="19"/>
        <v>#NAME?</v>
      </c>
      <c r="B291" s="7" t="e">
        <f>SUMIFS([0]!LCapitalFP3,[0]!LMoisFP3,$A291)++SUMIFS([0]!LCapitalfp2,[0]!LMoisfp2,$A291)+SUMIFS([0]!LCapitalFP4,[0]!LMoisFP4,$A291)++SUMIFS([0]!LCapitalFP1,[0]!LMoisFP1,$A291)</f>
        <v>#NAME?</v>
      </c>
      <c r="C291" s="7" t="e">
        <f>+SUMIFS([0]!LIntérêtsfp2,[0]!LMoisfp2,$A291)+SUMIFS([0]!LIntérêtsFP3,[0]!LMoisFP3,$A291)+SUMIFS([0]!LIntérêtsFP4,[0]!LMoisFP4,$A291)+SUMIFS([0]!LIntérêtsFP1,[0]!LMoisFP1,$A291)</f>
        <v>#NAME?</v>
      </c>
      <c r="D291" s="7" t="e">
        <f>+SUMIFS([0]!LAssuranceFp2,[0]!LMoisfp2,$A291)+SUMIFS([0]!LAssuranceFP3,[0]!LMoisFP3,$A291)+SUMIFS([0]!LAssuranceFP4,[0]!LMoisFP4,$A291)+SUMIFS([0]!LAssuranceFP1,[0]!LMoisFP1,$A291)</f>
        <v>#NAME?</v>
      </c>
      <c r="E291" s="7" t="e">
        <f t="shared" si="18"/>
        <v>#NAME?</v>
      </c>
      <c r="F291" s="6" t="e">
        <f t="shared" si="16"/>
        <v>#NAME?</v>
      </c>
      <c r="G291" s="6" t="e">
        <f t="shared" si="17"/>
        <v>#NAME?</v>
      </c>
      <c r="H291" s="1" t="e">
        <f>IF(AND(MONTH(DATEVALUE([0]!Moisfp2&amp;"1"))=G291,[0]!Anneefp2=F291),[0]!Montantfp2,0)+IF(AND(MONTH(DATEVALUE([0]!MoisFP3&amp;"1"))=G291,[0]!AnnéeFP3=F291),[0]!MontantFP3,0)+IF(AND(MONTH(DATEVALUE([0]!MoisFP4&amp;"1"))=G291,[0]!AnnéeFP4=F291),[0]!MontantFP4,0)+IF(AND(MONTH(DATEVALUE([0]!MoisFP1&amp;"1"))=G291,[0]!AnneeFP1=F291),[0]!MontantFP1,0)</f>
        <v>#NAME?</v>
      </c>
      <c r="I291" s="6" t="s">
        <v>40</v>
      </c>
      <c r="J291" s="6" t="s">
        <v>99</v>
      </c>
      <c r="K291" s="6" t="s">
        <v>41</v>
      </c>
    </row>
    <row r="292" spans="1:11">
      <c r="A292" s="5" t="e">
        <f t="shared" si="19"/>
        <v>#NAME?</v>
      </c>
      <c r="B292" s="7" t="e">
        <f>SUMIFS([0]!LCapitalFP3,[0]!LMoisFP3,$A292)++SUMIFS([0]!LCapitalfp2,[0]!LMoisfp2,$A292)+SUMIFS([0]!LCapitalFP4,[0]!LMoisFP4,$A292)++SUMIFS([0]!LCapitalFP1,[0]!LMoisFP1,$A292)</f>
        <v>#NAME?</v>
      </c>
      <c r="C292" s="7" t="e">
        <f>+SUMIFS([0]!LIntérêtsfp2,[0]!LMoisfp2,$A292)+SUMIFS([0]!LIntérêtsFP3,[0]!LMoisFP3,$A292)+SUMIFS([0]!LIntérêtsFP4,[0]!LMoisFP4,$A292)+SUMIFS([0]!LIntérêtsFP1,[0]!LMoisFP1,$A292)</f>
        <v>#NAME?</v>
      </c>
      <c r="D292" s="7" t="e">
        <f>+SUMIFS([0]!LAssuranceFp2,[0]!LMoisfp2,$A292)+SUMIFS([0]!LAssuranceFP3,[0]!LMoisFP3,$A292)+SUMIFS([0]!LAssuranceFP4,[0]!LMoisFP4,$A292)+SUMIFS([0]!LAssuranceFP1,[0]!LMoisFP1,$A292)</f>
        <v>#NAME?</v>
      </c>
      <c r="E292" s="7" t="e">
        <f t="shared" si="18"/>
        <v>#NAME?</v>
      </c>
      <c r="F292" s="6" t="e">
        <f t="shared" si="16"/>
        <v>#NAME?</v>
      </c>
      <c r="G292" s="6" t="e">
        <f t="shared" si="17"/>
        <v>#NAME?</v>
      </c>
      <c r="H292" s="1" t="e">
        <f>IF(AND(MONTH(DATEVALUE([0]!Moisfp2&amp;"1"))=G292,[0]!Anneefp2=F292),[0]!Montantfp2,0)+IF(AND(MONTH(DATEVALUE([0]!MoisFP3&amp;"1"))=G292,[0]!AnnéeFP3=F292),[0]!MontantFP3,0)+IF(AND(MONTH(DATEVALUE([0]!MoisFP4&amp;"1"))=G292,[0]!AnnéeFP4=F292),[0]!MontantFP4,0)+IF(AND(MONTH(DATEVALUE([0]!MoisFP1&amp;"1"))=G292,[0]!AnneeFP1=F292),[0]!MontantFP1,0)</f>
        <v>#NAME?</v>
      </c>
      <c r="I292" s="6" t="s">
        <v>40</v>
      </c>
      <c r="J292" s="6" t="s">
        <v>99</v>
      </c>
      <c r="K292" s="6" t="s">
        <v>41</v>
      </c>
    </row>
    <row r="293" spans="1:11">
      <c r="A293" s="5" t="e">
        <f t="shared" si="19"/>
        <v>#NAME?</v>
      </c>
      <c r="B293" s="7" t="e">
        <f>SUMIFS([0]!LCapitalFP3,[0]!LMoisFP3,$A293)++SUMIFS([0]!LCapitalfp2,[0]!LMoisfp2,$A293)+SUMIFS([0]!LCapitalFP4,[0]!LMoisFP4,$A293)++SUMIFS([0]!LCapitalFP1,[0]!LMoisFP1,$A293)</f>
        <v>#NAME?</v>
      </c>
      <c r="C293" s="7" t="e">
        <f>+SUMIFS([0]!LIntérêtsfp2,[0]!LMoisfp2,$A293)+SUMIFS([0]!LIntérêtsFP3,[0]!LMoisFP3,$A293)+SUMIFS([0]!LIntérêtsFP4,[0]!LMoisFP4,$A293)+SUMIFS([0]!LIntérêtsFP1,[0]!LMoisFP1,$A293)</f>
        <v>#NAME?</v>
      </c>
      <c r="D293" s="7" t="e">
        <f>+SUMIFS([0]!LAssuranceFp2,[0]!LMoisfp2,$A293)+SUMIFS([0]!LAssuranceFP3,[0]!LMoisFP3,$A293)+SUMIFS([0]!LAssuranceFP4,[0]!LMoisFP4,$A293)+SUMIFS([0]!LAssuranceFP1,[0]!LMoisFP1,$A293)</f>
        <v>#NAME?</v>
      </c>
      <c r="E293" s="7" t="e">
        <f t="shared" si="18"/>
        <v>#NAME?</v>
      </c>
      <c r="F293" s="6" t="e">
        <f t="shared" si="16"/>
        <v>#NAME?</v>
      </c>
      <c r="G293" s="6" t="e">
        <f t="shared" si="17"/>
        <v>#NAME?</v>
      </c>
      <c r="H293" s="1" t="e">
        <f>IF(AND(MONTH(DATEVALUE([0]!Moisfp2&amp;"1"))=G293,[0]!Anneefp2=F293),[0]!Montantfp2,0)+IF(AND(MONTH(DATEVALUE([0]!MoisFP3&amp;"1"))=G293,[0]!AnnéeFP3=F293),[0]!MontantFP3,0)+IF(AND(MONTH(DATEVALUE([0]!MoisFP4&amp;"1"))=G293,[0]!AnnéeFP4=F293),[0]!MontantFP4,0)+IF(AND(MONTH(DATEVALUE([0]!MoisFP1&amp;"1"))=G293,[0]!AnneeFP1=F293),[0]!MontantFP1,0)</f>
        <v>#NAME?</v>
      </c>
      <c r="I293" s="6" t="s">
        <v>40</v>
      </c>
      <c r="J293" s="6" t="s">
        <v>99</v>
      </c>
      <c r="K293" s="6" t="s">
        <v>41</v>
      </c>
    </row>
    <row r="294" spans="1:11">
      <c r="A294" s="5" t="e">
        <f t="shared" si="19"/>
        <v>#NAME?</v>
      </c>
      <c r="B294" s="7" t="e">
        <f>SUMIFS([0]!LCapitalFP3,[0]!LMoisFP3,$A294)++SUMIFS([0]!LCapitalfp2,[0]!LMoisfp2,$A294)+SUMIFS([0]!LCapitalFP4,[0]!LMoisFP4,$A294)++SUMIFS([0]!LCapitalFP1,[0]!LMoisFP1,$A294)</f>
        <v>#NAME?</v>
      </c>
      <c r="C294" s="7" t="e">
        <f>+SUMIFS([0]!LIntérêtsfp2,[0]!LMoisfp2,$A294)+SUMIFS([0]!LIntérêtsFP3,[0]!LMoisFP3,$A294)+SUMIFS([0]!LIntérêtsFP4,[0]!LMoisFP4,$A294)+SUMIFS([0]!LIntérêtsFP1,[0]!LMoisFP1,$A294)</f>
        <v>#NAME?</v>
      </c>
      <c r="D294" s="7" t="e">
        <f>+SUMIFS([0]!LAssuranceFp2,[0]!LMoisfp2,$A294)+SUMIFS([0]!LAssuranceFP3,[0]!LMoisFP3,$A294)+SUMIFS([0]!LAssuranceFP4,[0]!LMoisFP4,$A294)+SUMIFS([0]!LAssuranceFP1,[0]!LMoisFP1,$A294)</f>
        <v>#NAME?</v>
      </c>
      <c r="E294" s="7" t="e">
        <f t="shared" si="18"/>
        <v>#NAME?</v>
      </c>
      <c r="F294" s="6" t="e">
        <f t="shared" si="16"/>
        <v>#NAME?</v>
      </c>
      <c r="G294" s="6" t="e">
        <f t="shared" si="17"/>
        <v>#NAME?</v>
      </c>
      <c r="H294" s="1" t="e">
        <f>IF(AND(MONTH(DATEVALUE([0]!Moisfp2&amp;"1"))=G294,[0]!Anneefp2=F294),[0]!Montantfp2,0)+IF(AND(MONTH(DATEVALUE([0]!MoisFP3&amp;"1"))=G294,[0]!AnnéeFP3=F294),[0]!MontantFP3,0)+IF(AND(MONTH(DATEVALUE([0]!MoisFP4&amp;"1"))=G294,[0]!AnnéeFP4=F294),[0]!MontantFP4,0)+IF(AND(MONTH(DATEVALUE([0]!MoisFP1&amp;"1"))=G294,[0]!AnneeFP1=F294),[0]!MontantFP1,0)</f>
        <v>#NAME?</v>
      </c>
      <c r="I294" s="6" t="s">
        <v>40</v>
      </c>
      <c r="J294" s="6" t="s">
        <v>99</v>
      </c>
      <c r="K294" s="6" t="s">
        <v>41</v>
      </c>
    </row>
    <row r="295" spans="1:11">
      <c r="A295" s="5" t="e">
        <f t="shared" si="19"/>
        <v>#NAME?</v>
      </c>
      <c r="B295" s="7" t="e">
        <f>SUMIFS([0]!LCapitalFP3,[0]!LMoisFP3,$A295)++SUMIFS([0]!LCapitalfp2,[0]!LMoisfp2,$A295)+SUMIFS([0]!LCapitalFP4,[0]!LMoisFP4,$A295)++SUMIFS([0]!LCapitalFP1,[0]!LMoisFP1,$A295)</f>
        <v>#NAME?</v>
      </c>
      <c r="C295" s="7" t="e">
        <f>+SUMIFS([0]!LIntérêtsfp2,[0]!LMoisfp2,$A295)+SUMIFS([0]!LIntérêtsFP3,[0]!LMoisFP3,$A295)+SUMIFS([0]!LIntérêtsFP4,[0]!LMoisFP4,$A295)+SUMIFS([0]!LIntérêtsFP1,[0]!LMoisFP1,$A295)</f>
        <v>#NAME?</v>
      </c>
      <c r="D295" s="7" t="e">
        <f>+SUMIFS([0]!LAssuranceFp2,[0]!LMoisfp2,$A295)+SUMIFS([0]!LAssuranceFP3,[0]!LMoisFP3,$A295)+SUMIFS([0]!LAssuranceFP4,[0]!LMoisFP4,$A295)+SUMIFS([0]!LAssuranceFP1,[0]!LMoisFP1,$A295)</f>
        <v>#NAME?</v>
      </c>
      <c r="E295" s="7" t="e">
        <f t="shared" si="18"/>
        <v>#NAME?</v>
      </c>
      <c r="F295" s="6" t="e">
        <f t="shared" si="16"/>
        <v>#NAME?</v>
      </c>
      <c r="G295" s="6" t="e">
        <f t="shared" si="17"/>
        <v>#NAME?</v>
      </c>
      <c r="H295" s="1" t="e">
        <f>IF(AND(MONTH(DATEVALUE([0]!Moisfp2&amp;"1"))=G295,[0]!Anneefp2=F295),[0]!Montantfp2,0)+IF(AND(MONTH(DATEVALUE([0]!MoisFP3&amp;"1"))=G295,[0]!AnnéeFP3=F295),[0]!MontantFP3,0)+IF(AND(MONTH(DATEVALUE([0]!MoisFP4&amp;"1"))=G295,[0]!AnnéeFP4=F295),[0]!MontantFP4,0)+IF(AND(MONTH(DATEVALUE([0]!MoisFP1&amp;"1"))=G295,[0]!AnneeFP1=F295),[0]!MontantFP1,0)</f>
        <v>#NAME?</v>
      </c>
      <c r="I295" s="6" t="s">
        <v>40</v>
      </c>
      <c r="J295" s="6" t="s">
        <v>99</v>
      </c>
      <c r="K295" s="6" t="s">
        <v>41</v>
      </c>
    </row>
    <row r="296" spans="1:11">
      <c r="A296" s="5" t="e">
        <f t="shared" si="19"/>
        <v>#NAME?</v>
      </c>
      <c r="B296" s="7" t="e">
        <f>SUMIFS([0]!LCapitalFP3,[0]!LMoisFP3,$A296)++SUMIFS([0]!LCapitalfp2,[0]!LMoisfp2,$A296)+SUMIFS([0]!LCapitalFP4,[0]!LMoisFP4,$A296)++SUMIFS([0]!LCapitalFP1,[0]!LMoisFP1,$A296)</f>
        <v>#NAME?</v>
      </c>
      <c r="C296" s="7" t="e">
        <f>+SUMIFS([0]!LIntérêtsfp2,[0]!LMoisfp2,$A296)+SUMIFS([0]!LIntérêtsFP3,[0]!LMoisFP3,$A296)+SUMIFS([0]!LIntérêtsFP4,[0]!LMoisFP4,$A296)+SUMIFS([0]!LIntérêtsFP1,[0]!LMoisFP1,$A296)</f>
        <v>#NAME?</v>
      </c>
      <c r="D296" s="7" t="e">
        <f>+SUMIFS([0]!LAssuranceFp2,[0]!LMoisfp2,$A296)+SUMIFS([0]!LAssuranceFP3,[0]!LMoisFP3,$A296)+SUMIFS([0]!LAssuranceFP4,[0]!LMoisFP4,$A296)+SUMIFS([0]!LAssuranceFP1,[0]!LMoisFP1,$A296)</f>
        <v>#NAME?</v>
      </c>
      <c r="E296" s="7" t="e">
        <f t="shared" si="18"/>
        <v>#NAME?</v>
      </c>
      <c r="F296" s="6" t="e">
        <f t="shared" si="16"/>
        <v>#NAME?</v>
      </c>
      <c r="G296" s="6" t="e">
        <f t="shared" si="17"/>
        <v>#NAME?</v>
      </c>
      <c r="H296" s="1" t="e">
        <f>IF(AND(MONTH(DATEVALUE([0]!Moisfp2&amp;"1"))=G296,[0]!Anneefp2=F296),[0]!Montantfp2,0)+IF(AND(MONTH(DATEVALUE([0]!MoisFP3&amp;"1"))=G296,[0]!AnnéeFP3=F296),[0]!MontantFP3,0)+IF(AND(MONTH(DATEVALUE([0]!MoisFP4&amp;"1"))=G296,[0]!AnnéeFP4=F296),[0]!MontantFP4,0)+IF(AND(MONTH(DATEVALUE([0]!MoisFP1&amp;"1"))=G296,[0]!AnneeFP1=F296),[0]!MontantFP1,0)</f>
        <v>#NAME?</v>
      </c>
      <c r="I296" s="6" t="s">
        <v>40</v>
      </c>
      <c r="J296" s="6" t="s">
        <v>99</v>
      </c>
      <c r="K296" s="6" t="s">
        <v>41</v>
      </c>
    </row>
    <row r="297" spans="1:11">
      <c r="A297" s="5" t="e">
        <f t="shared" si="19"/>
        <v>#NAME?</v>
      </c>
      <c r="B297" s="7" t="e">
        <f>SUMIFS([0]!LCapitalFP3,[0]!LMoisFP3,$A297)++SUMIFS([0]!LCapitalfp2,[0]!LMoisfp2,$A297)+SUMIFS([0]!LCapitalFP4,[0]!LMoisFP4,$A297)++SUMIFS([0]!LCapitalFP1,[0]!LMoisFP1,$A297)</f>
        <v>#NAME?</v>
      </c>
      <c r="C297" s="7" t="e">
        <f>+SUMIFS([0]!LIntérêtsfp2,[0]!LMoisfp2,$A297)+SUMIFS([0]!LIntérêtsFP3,[0]!LMoisFP3,$A297)+SUMIFS([0]!LIntérêtsFP4,[0]!LMoisFP4,$A297)+SUMIFS([0]!LIntérêtsFP1,[0]!LMoisFP1,$A297)</f>
        <v>#NAME?</v>
      </c>
      <c r="D297" s="7" t="e">
        <f>+SUMIFS([0]!LAssuranceFp2,[0]!LMoisfp2,$A297)+SUMIFS([0]!LAssuranceFP3,[0]!LMoisFP3,$A297)+SUMIFS([0]!LAssuranceFP4,[0]!LMoisFP4,$A297)+SUMIFS([0]!LAssuranceFP1,[0]!LMoisFP1,$A297)</f>
        <v>#NAME?</v>
      </c>
      <c r="E297" s="7" t="e">
        <f t="shared" si="18"/>
        <v>#NAME?</v>
      </c>
      <c r="F297" s="6" t="e">
        <f t="shared" si="16"/>
        <v>#NAME?</v>
      </c>
      <c r="G297" s="6" t="e">
        <f t="shared" si="17"/>
        <v>#NAME?</v>
      </c>
      <c r="H297" s="1" t="e">
        <f>IF(AND(MONTH(DATEVALUE([0]!Moisfp2&amp;"1"))=G297,[0]!Anneefp2=F297),[0]!Montantfp2,0)+IF(AND(MONTH(DATEVALUE([0]!MoisFP3&amp;"1"))=G297,[0]!AnnéeFP3=F297),[0]!MontantFP3,0)+IF(AND(MONTH(DATEVALUE([0]!MoisFP4&amp;"1"))=G297,[0]!AnnéeFP4=F297),[0]!MontantFP4,0)+IF(AND(MONTH(DATEVALUE([0]!MoisFP1&amp;"1"))=G297,[0]!AnneeFP1=F297),[0]!MontantFP1,0)</f>
        <v>#NAME?</v>
      </c>
      <c r="I297" s="6" t="s">
        <v>40</v>
      </c>
      <c r="J297" s="6" t="s">
        <v>99</v>
      </c>
      <c r="K297" s="6" t="s">
        <v>41</v>
      </c>
    </row>
    <row r="298" spans="1:11">
      <c r="A298" s="5" t="e">
        <f t="shared" si="19"/>
        <v>#NAME?</v>
      </c>
      <c r="B298" s="7" t="e">
        <f>SUMIFS([0]!LCapitalFP3,[0]!LMoisFP3,$A298)++SUMIFS([0]!LCapitalfp2,[0]!LMoisfp2,$A298)+SUMIFS([0]!LCapitalFP4,[0]!LMoisFP4,$A298)++SUMIFS([0]!LCapitalFP1,[0]!LMoisFP1,$A298)</f>
        <v>#NAME?</v>
      </c>
      <c r="C298" s="7" t="e">
        <f>+SUMIFS([0]!LIntérêtsfp2,[0]!LMoisfp2,$A298)+SUMIFS([0]!LIntérêtsFP3,[0]!LMoisFP3,$A298)+SUMIFS([0]!LIntérêtsFP4,[0]!LMoisFP4,$A298)+SUMIFS([0]!LIntérêtsFP1,[0]!LMoisFP1,$A298)</f>
        <v>#NAME?</v>
      </c>
      <c r="D298" s="7" t="e">
        <f>+SUMIFS([0]!LAssuranceFp2,[0]!LMoisfp2,$A298)+SUMIFS([0]!LAssuranceFP3,[0]!LMoisFP3,$A298)+SUMIFS([0]!LAssuranceFP4,[0]!LMoisFP4,$A298)+SUMIFS([0]!LAssuranceFP1,[0]!LMoisFP1,$A298)</f>
        <v>#NAME?</v>
      </c>
      <c r="E298" s="7" t="e">
        <f t="shared" si="18"/>
        <v>#NAME?</v>
      </c>
      <c r="F298" s="6" t="e">
        <f t="shared" si="16"/>
        <v>#NAME?</v>
      </c>
      <c r="G298" s="6" t="e">
        <f t="shared" si="17"/>
        <v>#NAME?</v>
      </c>
      <c r="H298" s="1" t="e">
        <f>IF(AND(MONTH(DATEVALUE([0]!Moisfp2&amp;"1"))=G298,[0]!Anneefp2=F298),[0]!Montantfp2,0)+IF(AND(MONTH(DATEVALUE([0]!MoisFP3&amp;"1"))=G298,[0]!AnnéeFP3=F298),[0]!MontantFP3,0)+IF(AND(MONTH(DATEVALUE([0]!MoisFP4&amp;"1"))=G298,[0]!AnnéeFP4=F298),[0]!MontantFP4,0)+IF(AND(MONTH(DATEVALUE([0]!MoisFP1&amp;"1"))=G298,[0]!AnneeFP1=F298),[0]!MontantFP1,0)</f>
        <v>#NAME?</v>
      </c>
      <c r="I298" s="6" t="s">
        <v>40</v>
      </c>
      <c r="J298" s="6" t="s">
        <v>99</v>
      </c>
      <c r="K298" s="6" t="s">
        <v>41</v>
      </c>
    </row>
    <row r="299" spans="1:11">
      <c r="A299" s="5" t="e">
        <f t="shared" si="19"/>
        <v>#NAME?</v>
      </c>
      <c r="B299" s="7" t="e">
        <f>SUMIFS([0]!LCapitalFP3,[0]!LMoisFP3,$A299)++SUMIFS([0]!LCapitalfp2,[0]!LMoisfp2,$A299)+SUMIFS([0]!LCapitalFP4,[0]!LMoisFP4,$A299)++SUMIFS([0]!LCapitalFP1,[0]!LMoisFP1,$A299)</f>
        <v>#NAME?</v>
      </c>
      <c r="C299" s="7" t="e">
        <f>+SUMIFS([0]!LIntérêtsfp2,[0]!LMoisfp2,$A299)+SUMIFS([0]!LIntérêtsFP3,[0]!LMoisFP3,$A299)+SUMIFS([0]!LIntérêtsFP4,[0]!LMoisFP4,$A299)+SUMIFS([0]!LIntérêtsFP1,[0]!LMoisFP1,$A299)</f>
        <v>#NAME?</v>
      </c>
      <c r="D299" s="7" t="e">
        <f>+SUMIFS([0]!LAssuranceFp2,[0]!LMoisfp2,$A299)+SUMIFS([0]!LAssuranceFP3,[0]!LMoisFP3,$A299)+SUMIFS([0]!LAssuranceFP4,[0]!LMoisFP4,$A299)+SUMIFS([0]!LAssuranceFP1,[0]!LMoisFP1,$A299)</f>
        <v>#NAME?</v>
      </c>
      <c r="E299" s="7" t="e">
        <f t="shared" si="18"/>
        <v>#NAME?</v>
      </c>
      <c r="F299" s="6" t="e">
        <f t="shared" si="16"/>
        <v>#NAME?</v>
      </c>
      <c r="G299" s="6" t="e">
        <f t="shared" si="17"/>
        <v>#NAME?</v>
      </c>
      <c r="H299" s="1" t="e">
        <f>IF(AND(MONTH(DATEVALUE([0]!Moisfp2&amp;"1"))=G299,[0]!Anneefp2=F299),[0]!Montantfp2,0)+IF(AND(MONTH(DATEVALUE([0]!MoisFP3&amp;"1"))=G299,[0]!AnnéeFP3=F299),[0]!MontantFP3,0)+IF(AND(MONTH(DATEVALUE([0]!MoisFP4&amp;"1"))=G299,[0]!AnnéeFP4=F299),[0]!MontantFP4,0)+IF(AND(MONTH(DATEVALUE([0]!MoisFP1&amp;"1"))=G299,[0]!AnneeFP1=F299),[0]!MontantFP1,0)</f>
        <v>#NAME?</v>
      </c>
      <c r="I299" s="6" t="s">
        <v>40</v>
      </c>
      <c r="J299" s="6" t="s">
        <v>99</v>
      </c>
      <c r="K299" s="6" t="s">
        <v>41</v>
      </c>
    </row>
    <row r="300" spans="1:11">
      <c r="A300" s="5" t="e">
        <f t="shared" si="19"/>
        <v>#NAME?</v>
      </c>
      <c r="B300" s="7" t="e">
        <f>SUMIFS([0]!LCapitalFP3,[0]!LMoisFP3,$A300)++SUMIFS([0]!LCapitalfp2,[0]!LMoisfp2,$A300)+SUMIFS([0]!LCapitalFP4,[0]!LMoisFP4,$A300)++SUMIFS([0]!LCapitalFP1,[0]!LMoisFP1,$A300)</f>
        <v>#NAME?</v>
      </c>
      <c r="C300" s="7" t="e">
        <f>+SUMIFS([0]!LIntérêtsfp2,[0]!LMoisfp2,$A300)+SUMIFS([0]!LIntérêtsFP3,[0]!LMoisFP3,$A300)+SUMIFS([0]!LIntérêtsFP4,[0]!LMoisFP4,$A300)+SUMIFS([0]!LIntérêtsFP1,[0]!LMoisFP1,$A300)</f>
        <v>#NAME?</v>
      </c>
      <c r="D300" s="7" t="e">
        <f>+SUMIFS([0]!LAssuranceFp2,[0]!LMoisfp2,$A300)+SUMIFS([0]!LAssuranceFP3,[0]!LMoisFP3,$A300)+SUMIFS([0]!LAssuranceFP4,[0]!LMoisFP4,$A300)+SUMIFS([0]!LAssuranceFP1,[0]!LMoisFP1,$A300)</f>
        <v>#NAME?</v>
      </c>
      <c r="E300" s="7" t="e">
        <f t="shared" si="18"/>
        <v>#NAME?</v>
      </c>
      <c r="F300" s="6" t="e">
        <f t="shared" si="16"/>
        <v>#NAME?</v>
      </c>
      <c r="G300" s="6" t="e">
        <f t="shared" si="17"/>
        <v>#NAME?</v>
      </c>
      <c r="H300" s="1" t="e">
        <f>IF(AND(MONTH(DATEVALUE([0]!Moisfp2&amp;"1"))=G300,[0]!Anneefp2=F300),[0]!Montantfp2,0)+IF(AND(MONTH(DATEVALUE([0]!MoisFP3&amp;"1"))=G300,[0]!AnnéeFP3=F300),[0]!MontantFP3,0)+IF(AND(MONTH(DATEVALUE([0]!MoisFP4&amp;"1"))=G300,[0]!AnnéeFP4=F300),[0]!MontantFP4,0)+IF(AND(MONTH(DATEVALUE([0]!MoisFP1&amp;"1"))=G300,[0]!AnneeFP1=F300),[0]!MontantFP1,0)</f>
        <v>#NAME?</v>
      </c>
      <c r="I300" s="6" t="s">
        <v>40</v>
      </c>
      <c r="J300" s="6" t="s">
        <v>99</v>
      </c>
      <c r="K300" s="6" t="s">
        <v>41</v>
      </c>
    </row>
    <row r="301" spans="1:11">
      <c r="A301" s="5" t="e">
        <f t="shared" si="19"/>
        <v>#NAME?</v>
      </c>
      <c r="B301" s="7" t="e">
        <f>SUMIFS([0]!LCapitalFP3,[0]!LMoisFP3,$A301)++SUMIFS([0]!LCapitalfp2,[0]!LMoisfp2,$A301)+SUMIFS([0]!LCapitalFP4,[0]!LMoisFP4,$A301)++SUMIFS([0]!LCapitalFP1,[0]!LMoisFP1,$A301)</f>
        <v>#NAME?</v>
      </c>
      <c r="C301" s="7" t="e">
        <f>+SUMIFS([0]!LIntérêtsfp2,[0]!LMoisfp2,$A301)+SUMIFS([0]!LIntérêtsFP3,[0]!LMoisFP3,$A301)+SUMIFS([0]!LIntérêtsFP4,[0]!LMoisFP4,$A301)+SUMIFS([0]!LIntérêtsFP1,[0]!LMoisFP1,$A301)</f>
        <v>#NAME?</v>
      </c>
      <c r="D301" s="7" t="e">
        <f>+SUMIFS([0]!LAssuranceFp2,[0]!LMoisfp2,$A301)+SUMIFS([0]!LAssuranceFP3,[0]!LMoisFP3,$A301)+SUMIFS([0]!LAssuranceFP4,[0]!LMoisFP4,$A301)+SUMIFS([0]!LAssuranceFP1,[0]!LMoisFP1,$A301)</f>
        <v>#NAME?</v>
      </c>
      <c r="E301" s="7" t="e">
        <f t="shared" si="18"/>
        <v>#NAME?</v>
      </c>
      <c r="F301" s="6" t="e">
        <f t="shared" si="16"/>
        <v>#NAME?</v>
      </c>
      <c r="G301" s="6" t="e">
        <f t="shared" si="17"/>
        <v>#NAME?</v>
      </c>
      <c r="H301" s="1" t="e">
        <f>IF(AND(MONTH(DATEVALUE([0]!Moisfp2&amp;"1"))=G301,[0]!Anneefp2=F301),[0]!Montantfp2,0)+IF(AND(MONTH(DATEVALUE([0]!MoisFP3&amp;"1"))=G301,[0]!AnnéeFP3=F301),[0]!MontantFP3,0)+IF(AND(MONTH(DATEVALUE([0]!MoisFP4&amp;"1"))=G301,[0]!AnnéeFP4=F301),[0]!MontantFP4,0)+IF(AND(MONTH(DATEVALUE([0]!MoisFP1&amp;"1"))=G301,[0]!AnneeFP1=F301),[0]!MontantFP1,0)</f>
        <v>#NAME?</v>
      </c>
      <c r="I301" s="6" t="s">
        <v>40</v>
      </c>
      <c r="J301" s="6" t="s">
        <v>99</v>
      </c>
      <c r="K301" s="6" t="s">
        <v>41</v>
      </c>
    </row>
    <row r="302" spans="1:11">
      <c r="A302" s="5" t="e">
        <f t="shared" si="19"/>
        <v>#NAME?</v>
      </c>
      <c r="B302" s="7" t="e">
        <f>SUMIFS([0]!LCapitalFP3,[0]!LMoisFP3,$A302)++SUMIFS([0]!LCapitalfp2,[0]!LMoisfp2,$A302)+SUMIFS([0]!LCapitalFP4,[0]!LMoisFP4,$A302)++SUMIFS([0]!LCapitalFP1,[0]!LMoisFP1,$A302)</f>
        <v>#NAME?</v>
      </c>
      <c r="C302" s="7" t="e">
        <f>+SUMIFS([0]!LIntérêtsfp2,[0]!LMoisfp2,$A302)+SUMIFS([0]!LIntérêtsFP3,[0]!LMoisFP3,$A302)+SUMIFS([0]!LIntérêtsFP4,[0]!LMoisFP4,$A302)+SUMIFS([0]!LIntérêtsFP1,[0]!LMoisFP1,$A302)</f>
        <v>#NAME?</v>
      </c>
      <c r="D302" s="7" t="e">
        <f>+SUMIFS([0]!LAssuranceFp2,[0]!LMoisfp2,$A302)+SUMIFS([0]!LAssuranceFP3,[0]!LMoisFP3,$A302)+SUMIFS([0]!LAssuranceFP4,[0]!LMoisFP4,$A302)+SUMIFS([0]!LAssuranceFP1,[0]!LMoisFP1,$A302)</f>
        <v>#NAME?</v>
      </c>
      <c r="E302" s="7" t="e">
        <f t="shared" si="18"/>
        <v>#NAME?</v>
      </c>
      <c r="F302" s="6" t="e">
        <f t="shared" si="16"/>
        <v>#NAME?</v>
      </c>
      <c r="G302" s="6" t="e">
        <f t="shared" si="17"/>
        <v>#NAME?</v>
      </c>
      <c r="H302" s="1" t="e">
        <f>IF(AND(MONTH(DATEVALUE([0]!Moisfp2&amp;"1"))=G302,[0]!Anneefp2=F302),[0]!Montantfp2,0)+IF(AND(MONTH(DATEVALUE([0]!MoisFP3&amp;"1"))=G302,[0]!AnnéeFP3=F302),[0]!MontantFP3,0)+IF(AND(MONTH(DATEVALUE([0]!MoisFP4&amp;"1"))=G302,[0]!AnnéeFP4=F302),[0]!MontantFP4,0)+IF(AND(MONTH(DATEVALUE([0]!MoisFP1&amp;"1"))=G302,[0]!AnneeFP1=F302),[0]!MontantFP1,0)</f>
        <v>#NAME?</v>
      </c>
      <c r="I302" s="6" t="s">
        <v>40</v>
      </c>
      <c r="J302" s="6" t="s">
        <v>99</v>
      </c>
      <c r="K302" s="6" t="s">
        <v>41</v>
      </c>
    </row>
    <row r="303" spans="1:11">
      <c r="A303" s="5" t="e">
        <f t="shared" si="19"/>
        <v>#NAME?</v>
      </c>
      <c r="B303" s="7" t="e">
        <f>SUMIFS([0]!LCapitalFP3,[0]!LMoisFP3,$A303)++SUMIFS([0]!LCapitalfp2,[0]!LMoisfp2,$A303)+SUMIFS([0]!LCapitalFP4,[0]!LMoisFP4,$A303)++SUMIFS([0]!LCapitalFP1,[0]!LMoisFP1,$A303)</f>
        <v>#NAME?</v>
      </c>
      <c r="C303" s="7" t="e">
        <f>+SUMIFS([0]!LIntérêtsfp2,[0]!LMoisfp2,$A303)+SUMIFS([0]!LIntérêtsFP3,[0]!LMoisFP3,$A303)+SUMIFS([0]!LIntérêtsFP4,[0]!LMoisFP4,$A303)+SUMIFS([0]!LIntérêtsFP1,[0]!LMoisFP1,$A303)</f>
        <v>#NAME?</v>
      </c>
      <c r="D303" s="7" t="e">
        <f>+SUMIFS([0]!LAssuranceFp2,[0]!LMoisfp2,$A303)+SUMIFS([0]!LAssuranceFP3,[0]!LMoisFP3,$A303)+SUMIFS([0]!LAssuranceFP4,[0]!LMoisFP4,$A303)+SUMIFS([0]!LAssuranceFP1,[0]!LMoisFP1,$A303)</f>
        <v>#NAME?</v>
      </c>
      <c r="E303" s="7" t="e">
        <f t="shared" si="18"/>
        <v>#NAME?</v>
      </c>
      <c r="F303" s="6" t="e">
        <f t="shared" si="16"/>
        <v>#NAME?</v>
      </c>
      <c r="G303" s="6" t="e">
        <f t="shared" si="17"/>
        <v>#NAME?</v>
      </c>
      <c r="H303" s="1" t="e">
        <f>IF(AND(MONTH(DATEVALUE([0]!Moisfp2&amp;"1"))=G303,[0]!Anneefp2=F303),[0]!Montantfp2,0)+IF(AND(MONTH(DATEVALUE([0]!MoisFP3&amp;"1"))=G303,[0]!AnnéeFP3=F303),[0]!MontantFP3,0)+IF(AND(MONTH(DATEVALUE([0]!MoisFP4&amp;"1"))=G303,[0]!AnnéeFP4=F303),[0]!MontantFP4,0)+IF(AND(MONTH(DATEVALUE([0]!MoisFP1&amp;"1"))=G303,[0]!AnneeFP1=F303),[0]!MontantFP1,0)</f>
        <v>#NAME?</v>
      </c>
      <c r="I303" s="6" t="s">
        <v>40</v>
      </c>
      <c r="J303" s="6" t="s">
        <v>99</v>
      </c>
      <c r="K303" s="6" t="s">
        <v>41</v>
      </c>
    </row>
    <row r="304" spans="1:11">
      <c r="A304" s="5" t="e">
        <f t="shared" si="19"/>
        <v>#NAME?</v>
      </c>
      <c r="B304" s="7" t="e">
        <f>SUMIFS([0]!LCapitalFP3,[0]!LMoisFP3,$A304)++SUMIFS([0]!LCapitalfp2,[0]!LMoisfp2,$A304)+SUMIFS([0]!LCapitalFP4,[0]!LMoisFP4,$A304)++SUMIFS([0]!LCapitalFP1,[0]!LMoisFP1,$A304)</f>
        <v>#NAME?</v>
      </c>
      <c r="C304" s="7" t="e">
        <f>+SUMIFS([0]!LIntérêtsfp2,[0]!LMoisfp2,$A304)+SUMIFS([0]!LIntérêtsFP3,[0]!LMoisFP3,$A304)+SUMIFS([0]!LIntérêtsFP4,[0]!LMoisFP4,$A304)+SUMIFS([0]!LIntérêtsFP1,[0]!LMoisFP1,$A304)</f>
        <v>#NAME?</v>
      </c>
      <c r="D304" s="7" t="e">
        <f>+SUMIFS([0]!LAssuranceFp2,[0]!LMoisfp2,$A304)+SUMIFS([0]!LAssuranceFP3,[0]!LMoisFP3,$A304)+SUMIFS([0]!LAssuranceFP4,[0]!LMoisFP4,$A304)+SUMIFS([0]!LAssuranceFP1,[0]!LMoisFP1,$A304)</f>
        <v>#NAME?</v>
      </c>
      <c r="E304" s="7" t="e">
        <f t="shared" si="18"/>
        <v>#NAME?</v>
      </c>
      <c r="F304" s="6" t="e">
        <f t="shared" si="16"/>
        <v>#NAME?</v>
      </c>
      <c r="G304" s="6" t="e">
        <f t="shared" si="17"/>
        <v>#NAME?</v>
      </c>
      <c r="H304" s="1" t="e">
        <f>IF(AND(MONTH(DATEVALUE([0]!Moisfp2&amp;"1"))=G304,[0]!Anneefp2=F304),[0]!Montantfp2,0)+IF(AND(MONTH(DATEVALUE([0]!MoisFP3&amp;"1"))=G304,[0]!AnnéeFP3=F304),[0]!MontantFP3,0)+IF(AND(MONTH(DATEVALUE([0]!MoisFP4&amp;"1"))=G304,[0]!AnnéeFP4=F304),[0]!MontantFP4,0)+IF(AND(MONTH(DATEVALUE([0]!MoisFP1&amp;"1"))=G304,[0]!AnneeFP1=F304),[0]!MontantFP1,0)</f>
        <v>#NAME?</v>
      </c>
      <c r="I304" s="6" t="s">
        <v>40</v>
      </c>
      <c r="J304" s="6" t="s">
        <v>99</v>
      </c>
      <c r="K304" s="6" t="s">
        <v>41</v>
      </c>
    </row>
    <row r="305" spans="1:11">
      <c r="A305" s="5" t="e">
        <f t="shared" si="19"/>
        <v>#NAME?</v>
      </c>
      <c r="B305" s="7" t="e">
        <f>SUMIFS([0]!LCapitalFP3,[0]!LMoisFP3,$A305)++SUMIFS([0]!LCapitalfp2,[0]!LMoisfp2,$A305)+SUMIFS([0]!LCapitalFP4,[0]!LMoisFP4,$A305)++SUMIFS([0]!LCapitalFP1,[0]!LMoisFP1,$A305)</f>
        <v>#NAME?</v>
      </c>
      <c r="C305" s="7" t="e">
        <f>+SUMIFS([0]!LIntérêtsfp2,[0]!LMoisfp2,$A305)+SUMIFS([0]!LIntérêtsFP3,[0]!LMoisFP3,$A305)+SUMIFS([0]!LIntérêtsFP4,[0]!LMoisFP4,$A305)+SUMIFS([0]!LIntérêtsFP1,[0]!LMoisFP1,$A305)</f>
        <v>#NAME?</v>
      </c>
      <c r="D305" s="7" t="e">
        <f>+SUMIFS([0]!LAssuranceFp2,[0]!LMoisfp2,$A305)+SUMIFS([0]!LAssuranceFP3,[0]!LMoisFP3,$A305)+SUMIFS([0]!LAssuranceFP4,[0]!LMoisFP4,$A305)+SUMIFS([0]!LAssuranceFP1,[0]!LMoisFP1,$A305)</f>
        <v>#NAME?</v>
      </c>
      <c r="E305" s="7" t="e">
        <f t="shared" si="18"/>
        <v>#NAME?</v>
      </c>
      <c r="F305" s="6" t="e">
        <f t="shared" si="16"/>
        <v>#NAME?</v>
      </c>
      <c r="G305" s="6" t="e">
        <f t="shared" si="17"/>
        <v>#NAME?</v>
      </c>
      <c r="H305" s="1" t="e">
        <f>IF(AND(MONTH(DATEVALUE([0]!Moisfp2&amp;"1"))=G305,[0]!Anneefp2=F305),[0]!Montantfp2,0)+IF(AND(MONTH(DATEVALUE([0]!MoisFP3&amp;"1"))=G305,[0]!AnnéeFP3=F305),[0]!MontantFP3,0)+IF(AND(MONTH(DATEVALUE([0]!MoisFP4&amp;"1"))=G305,[0]!AnnéeFP4=F305),[0]!MontantFP4,0)+IF(AND(MONTH(DATEVALUE([0]!MoisFP1&amp;"1"))=G305,[0]!AnneeFP1=F305),[0]!MontantFP1,0)</f>
        <v>#NAME?</v>
      </c>
      <c r="I305" s="6" t="s">
        <v>40</v>
      </c>
      <c r="J305" s="6" t="s">
        <v>99</v>
      </c>
      <c r="K305" s="6" t="s">
        <v>41</v>
      </c>
    </row>
    <row r="306" spans="1:11">
      <c r="A306" s="5" t="e">
        <f t="shared" si="19"/>
        <v>#NAME?</v>
      </c>
      <c r="B306" s="7" t="e">
        <f>SUMIFS([0]!LCapitalFP3,[0]!LMoisFP3,$A306)++SUMIFS([0]!LCapitalfp2,[0]!LMoisfp2,$A306)+SUMIFS([0]!LCapitalFP4,[0]!LMoisFP4,$A306)++SUMIFS([0]!LCapitalFP1,[0]!LMoisFP1,$A306)</f>
        <v>#NAME?</v>
      </c>
      <c r="C306" s="7" t="e">
        <f>+SUMIFS([0]!LIntérêtsfp2,[0]!LMoisfp2,$A306)+SUMIFS([0]!LIntérêtsFP3,[0]!LMoisFP3,$A306)+SUMIFS([0]!LIntérêtsFP4,[0]!LMoisFP4,$A306)+SUMIFS([0]!LIntérêtsFP1,[0]!LMoisFP1,$A306)</f>
        <v>#NAME?</v>
      </c>
      <c r="D306" s="7" t="e">
        <f>+SUMIFS([0]!LAssuranceFp2,[0]!LMoisfp2,$A306)+SUMIFS([0]!LAssuranceFP3,[0]!LMoisFP3,$A306)+SUMIFS([0]!LAssuranceFP4,[0]!LMoisFP4,$A306)+SUMIFS([0]!LAssuranceFP1,[0]!LMoisFP1,$A306)</f>
        <v>#NAME?</v>
      </c>
      <c r="E306" s="7" t="e">
        <f t="shared" si="18"/>
        <v>#NAME?</v>
      </c>
      <c r="F306" s="6" t="e">
        <f t="shared" si="16"/>
        <v>#NAME?</v>
      </c>
      <c r="G306" s="6" t="e">
        <f t="shared" si="17"/>
        <v>#NAME?</v>
      </c>
      <c r="H306" s="1" t="e">
        <f>IF(AND(MONTH(DATEVALUE([0]!Moisfp2&amp;"1"))=G306,[0]!Anneefp2=F306),[0]!Montantfp2,0)+IF(AND(MONTH(DATEVALUE([0]!MoisFP3&amp;"1"))=G306,[0]!AnnéeFP3=F306),[0]!MontantFP3,0)+IF(AND(MONTH(DATEVALUE([0]!MoisFP4&amp;"1"))=G306,[0]!AnnéeFP4=F306),[0]!MontantFP4,0)+IF(AND(MONTH(DATEVALUE([0]!MoisFP1&amp;"1"))=G306,[0]!AnneeFP1=F306),[0]!MontantFP1,0)</f>
        <v>#NAME?</v>
      </c>
      <c r="I306" s="6" t="s">
        <v>40</v>
      </c>
      <c r="J306" s="6" t="s">
        <v>99</v>
      </c>
      <c r="K306" s="6" t="s">
        <v>41</v>
      </c>
    </row>
    <row r="307" spans="1:11">
      <c r="A307" s="5" t="e">
        <f t="shared" si="19"/>
        <v>#NAME?</v>
      </c>
      <c r="B307" s="7" t="e">
        <f>SUMIFS([0]!LCapitalFP3,[0]!LMoisFP3,$A307)++SUMIFS([0]!LCapitalfp2,[0]!LMoisfp2,$A307)+SUMIFS([0]!LCapitalFP4,[0]!LMoisFP4,$A307)++SUMIFS([0]!LCapitalFP1,[0]!LMoisFP1,$A307)</f>
        <v>#NAME?</v>
      </c>
      <c r="C307" s="7" t="e">
        <f>+SUMIFS([0]!LIntérêtsfp2,[0]!LMoisfp2,$A307)+SUMIFS([0]!LIntérêtsFP3,[0]!LMoisFP3,$A307)+SUMIFS([0]!LIntérêtsFP4,[0]!LMoisFP4,$A307)+SUMIFS([0]!LIntérêtsFP1,[0]!LMoisFP1,$A307)</f>
        <v>#NAME?</v>
      </c>
      <c r="D307" s="7" t="e">
        <f>+SUMIFS([0]!LAssuranceFp2,[0]!LMoisfp2,$A307)+SUMIFS([0]!LAssuranceFP3,[0]!LMoisFP3,$A307)+SUMIFS([0]!LAssuranceFP4,[0]!LMoisFP4,$A307)+SUMIFS([0]!LAssuranceFP1,[0]!LMoisFP1,$A307)</f>
        <v>#NAME?</v>
      </c>
      <c r="E307" s="7" t="e">
        <f t="shared" si="18"/>
        <v>#NAME?</v>
      </c>
      <c r="F307" s="6" t="e">
        <f t="shared" si="16"/>
        <v>#NAME?</v>
      </c>
      <c r="G307" s="6" t="e">
        <f t="shared" si="17"/>
        <v>#NAME?</v>
      </c>
      <c r="H307" s="1" t="e">
        <f>IF(AND(MONTH(DATEVALUE([0]!Moisfp2&amp;"1"))=G307,[0]!Anneefp2=F307),[0]!Montantfp2,0)+IF(AND(MONTH(DATEVALUE([0]!MoisFP3&amp;"1"))=G307,[0]!AnnéeFP3=F307),[0]!MontantFP3,0)+IF(AND(MONTH(DATEVALUE([0]!MoisFP4&amp;"1"))=G307,[0]!AnnéeFP4=F307),[0]!MontantFP4,0)+IF(AND(MONTH(DATEVALUE([0]!MoisFP1&amp;"1"))=G307,[0]!AnneeFP1=F307),[0]!MontantFP1,0)</f>
        <v>#NAME?</v>
      </c>
      <c r="I307" s="6" t="s">
        <v>40</v>
      </c>
      <c r="J307" s="6" t="s">
        <v>99</v>
      </c>
      <c r="K307" s="6" t="s">
        <v>41</v>
      </c>
    </row>
    <row r="308" spans="1:11">
      <c r="A308" s="5" t="e">
        <f t="shared" si="19"/>
        <v>#NAME?</v>
      </c>
      <c r="B308" s="7" t="e">
        <f>SUMIFS([0]!LCapitalFP3,[0]!LMoisFP3,$A308)++SUMIFS([0]!LCapitalfp2,[0]!LMoisfp2,$A308)+SUMIFS([0]!LCapitalFP4,[0]!LMoisFP4,$A308)++SUMIFS([0]!LCapitalFP1,[0]!LMoisFP1,$A308)</f>
        <v>#NAME?</v>
      </c>
      <c r="C308" s="7" t="e">
        <f>+SUMIFS([0]!LIntérêtsfp2,[0]!LMoisfp2,$A308)+SUMIFS([0]!LIntérêtsFP3,[0]!LMoisFP3,$A308)+SUMIFS([0]!LIntérêtsFP4,[0]!LMoisFP4,$A308)+SUMIFS([0]!LIntérêtsFP1,[0]!LMoisFP1,$A308)</f>
        <v>#NAME?</v>
      </c>
      <c r="D308" s="7" t="e">
        <f>+SUMIFS([0]!LAssuranceFp2,[0]!LMoisfp2,$A308)+SUMIFS([0]!LAssuranceFP3,[0]!LMoisFP3,$A308)+SUMIFS([0]!LAssuranceFP4,[0]!LMoisFP4,$A308)+SUMIFS([0]!LAssuranceFP1,[0]!LMoisFP1,$A308)</f>
        <v>#NAME?</v>
      </c>
      <c r="E308" s="7" t="e">
        <f t="shared" si="18"/>
        <v>#NAME?</v>
      </c>
      <c r="F308" s="6" t="e">
        <f t="shared" si="16"/>
        <v>#NAME?</v>
      </c>
      <c r="G308" s="6" t="e">
        <f t="shared" si="17"/>
        <v>#NAME?</v>
      </c>
      <c r="H308" s="1" t="e">
        <f>IF(AND(MONTH(DATEVALUE([0]!Moisfp2&amp;"1"))=G308,[0]!Anneefp2=F308),[0]!Montantfp2,0)+IF(AND(MONTH(DATEVALUE([0]!MoisFP3&amp;"1"))=G308,[0]!AnnéeFP3=F308),[0]!MontantFP3,0)+IF(AND(MONTH(DATEVALUE([0]!MoisFP4&amp;"1"))=G308,[0]!AnnéeFP4=F308),[0]!MontantFP4,0)+IF(AND(MONTH(DATEVALUE([0]!MoisFP1&amp;"1"))=G308,[0]!AnneeFP1=F308),[0]!MontantFP1,0)</f>
        <v>#NAME?</v>
      </c>
      <c r="I308" s="6" t="s">
        <v>40</v>
      </c>
      <c r="J308" s="6" t="s">
        <v>99</v>
      </c>
      <c r="K308" s="6" t="s">
        <v>41</v>
      </c>
    </row>
    <row r="309" spans="1:11">
      <c r="A309" s="5" t="e">
        <f t="shared" si="19"/>
        <v>#NAME?</v>
      </c>
      <c r="B309" s="7" t="e">
        <f>SUMIFS([0]!LCapitalFP3,[0]!LMoisFP3,$A309)++SUMIFS([0]!LCapitalfp2,[0]!LMoisfp2,$A309)+SUMIFS([0]!LCapitalFP4,[0]!LMoisFP4,$A309)++SUMIFS([0]!LCapitalFP1,[0]!LMoisFP1,$A309)</f>
        <v>#NAME?</v>
      </c>
      <c r="C309" s="7" t="e">
        <f>+SUMIFS([0]!LIntérêtsfp2,[0]!LMoisfp2,$A309)+SUMIFS([0]!LIntérêtsFP3,[0]!LMoisFP3,$A309)+SUMIFS([0]!LIntérêtsFP4,[0]!LMoisFP4,$A309)+SUMIFS([0]!LIntérêtsFP1,[0]!LMoisFP1,$A309)</f>
        <v>#NAME?</v>
      </c>
      <c r="D309" s="7" t="e">
        <f>+SUMIFS([0]!LAssuranceFp2,[0]!LMoisfp2,$A309)+SUMIFS([0]!LAssuranceFP3,[0]!LMoisFP3,$A309)+SUMIFS([0]!LAssuranceFP4,[0]!LMoisFP4,$A309)+SUMIFS([0]!LAssuranceFP1,[0]!LMoisFP1,$A309)</f>
        <v>#NAME?</v>
      </c>
      <c r="E309" s="7" t="e">
        <f t="shared" si="18"/>
        <v>#NAME?</v>
      </c>
      <c r="F309" s="6" t="e">
        <f t="shared" si="16"/>
        <v>#NAME?</v>
      </c>
      <c r="G309" s="6" t="e">
        <f t="shared" si="17"/>
        <v>#NAME?</v>
      </c>
      <c r="H309" s="1" t="e">
        <f>IF(AND(MONTH(DATEVALUE([0]!Moisfp2&amp;"1"))=G309,[0]!Anneefp2=F309),[0]!Montantfp2,0)+IF(AND(MONTH(DATEVALUE([0]!MoisFP3&amp;"1"))=G309,[0]!AnnéeFP3=F309),[0]!MontantFP3,0)+IF(AND(MONTH(DATEVALUE([0]!MoisFP4&amp;"1"))=G309,[0]!AnnéeFP4=F309),[0]!MontantFP4,0)+IF(AND(MONTH(DATEVALUE([0]!MoisFP1&amp;"1"))=G309,[0]!AnneeFP1=F309),[0]!MontantFP1,0)</f>
        <v>#NAME?</v>
      </c>
      <c r="I309" s="6" t="s">
        <v>40</v>
      </c>
      <c r="J309" s="6" t="s">
        <v>99</v>
      </c>
      <c r="K309" s="6" t="s">
        <v>41</v>
      </c>
    </row>
    <row r="310" spans="1:11">
      <c r="A310" s="5" t="e">
        <f t="shared" si="19"/>
        <v>#NAME?</v>
      </c>
      <c r="B310" s="7" t="e">
        <f>SUMIFS([0]!LCapitalFP3,[0]!LMoisFP3,$A310)++SUMIFS([0]!LCapitalfp2,[0]!LMoisfp2,$A310)+SUMIFS([0]!LCapitalFP4,[0]!LMoisFP4,$A310)++SUMIFS([0]!LCapitalFP1,[0]!LMoisFP1,$A310)</f>
        <v>#NAME?</v>
      </c>
      <c r="C310" s="7" t="e">
        <f>+SUMIFS([0]!LIntérêtsfp2,[0]!LMoisfp2,$A310)+SUMIFS([0]!LIntérêtsFP3,[0]!LMoisFP3,$A310)+SUMIFS([0]!LIntérêtsFP4,[0]!LMoisFP4,$A310)+SUMIFS([0]!LIntérêtsFP1,[0]!LMoisFP1,$A310)</f>
        <v>#NAME?</v>
      </c>
      <c r="D310" s="7" t="e">
        <f>+SUMIFS([0]!LAssuranceFp2,[0]!LMoisfp2,$A310)+SUMIFS([0]!LAssuranceFP3,[0]!LMoisFP3,$A310)+SUMIFS([0]!LAssuranceFP4,[0]!LMoisFP4,$A310)+SUMIFS([0]!LAssuranceFP1,[0]!LMoisFP1,$A310)</f>
        <v>#NAME?</v>
      </c>
      <c r="E310" s="7" t="e">
        <f t="shared" si="18"/>
        <v>#NAME?</v>
      </c>
      <c r="F310" s="6" t="e">
        <f t="shared" si="16"/>
        <v>#NAME?</v>
      </c>
      <c r="G310" s="6" t="e">
        <f t="shared" si="17"/>
        <v>#NAME?</v>
      </c>
      <c r="H310" s="1" t="e">
        <f>IF(AND(MONTH(DATEVALUE([0]!Moisfp2&amp;"1"))=G310,[0]!Anneefp2=F310),[0]!Montantfp2,0)+IF(AND(MONTH(DATEVALUE([0]!MoisFP3&amp;"1"))=G310,[0]!AnnéeFP3=F310),[0]!MontantFP3,0)+IF(AND(MONTH(DATEVALUE([0]!MoisFP4&amp;"1"))=G310,[0]!AnnéeFP4=F310),[0]!MontantFP4,0)+IF(AND(MONTH(DATEVALUE([0]!MoisFP1&amp;"1"))=G310,[0]!AnneeFP1=F310),[0]!MontantFP1,0)</f>
        <v>#NAME?</v>
      </c>
      <c r="I310" s="6" t="s">
        <v>40</v>
      </c>
      <c r="J310" s="6" t="s">
        <v>99</v>
      </c>
      <c r="K310" s="6" t="s">
        <v>41</v>
      </c>
    </row>
    <row r="311" spans="1:11">
      <c r="A311" s="5" t="e">
        <f t="shared" si="19"/>
        <v>#NAME?</v>
      </c>
      <c r="B311" s="7" t="e">
        <f>SUMIFS([0]!LCapitalFP3,[0]!LMoisFP3,$A311)++SUMIFS([0]!LCapitalfp2,[0]!LMoisfp2,$A311)+SUMIFS([0]!LCapitalFP4,[0]!LMoisFP4,$A311)++SUMIFS([0]!LCapitalFP1,[0]!LMoisFP1,$A311)</f>
        <v>#NAME?</v>
      </c>
      <c r="C311" s="7" t="e">
        <f>+SUMIFS([0]!LIntérêtsfp2,[0]!LMoisfp2,$A311)+SUMIFS([0]!LIntérêtsFP3,[0]!LMoisFP3,$A311)+SUMIFS([0]!LIntérêtsFP4,[0]!LMoisFP4,$A311)+SUMIFS([0]!LIntérêtsFP1,[0]!LMoisFP1,$A311)</f>
        <v>#NAME?</v>
      </c>
      <c r="D311" s="7" t="e">
        <f>+SUMIFS([0]!LAssuranceFp2,[0]!LMoisfp2,$A311)+SUMIFS([0]!LAssuranceFP3,[0]!LMoisFP3,$A311)+SUMIFS([0]!LAssuranceFP4,[0]!LMoisFP4,$A311)+SUMIFS([0]!LAssuranceFP1,[0]!LMoisFP1,$A311)</f>
        <v>#NAME?</v>
      </c>
      <c r="E311" s="7" t="e">
        <f t="shared" si="18"/>
        <v>#NAME?</v>
      </c>
      <c r="F311" s="6" t="e">
        <f t="shared" si="16"/>
        <v>#NAME?</v>
      </c>
      <c r="G311" s="6" t="e">
        <f t="shared" si="17"/>
        <v>#NAME?</v>
      </c>
      <c r="H311" s="1" t="e">
        <f>IF(AND(MONTH(DATEVALUE([0]!Moisfp2&amp;"1"))=G311,[0]!Anneefp2=F311),[0]!Montantfp2,0)+IF(AND(MONTH(DATEVALUE([0]!MoisFP3&amp;"1"))=G311,[0]!AnnéeFP3=F311),[0]!MontantFP3,0)+IF(AND(MONTH(DATEVALUE([0]!MoisFP4&amp;"1"))=G311,[0]!AnnéeFP4=F311),[0]!MontantFP4,0)+IF(AND(MONTH(DATEVALUE([0]!MoisFP1&amp;"1"))=G311,[0]!AnneeFP1=F311),[0]!MontantFP1,0)</f>
        <v>#NAME?</v>
      </c>
      <c r="I311" s="6" t="s">
        <v>40</v>
      </c>
      <c r="J311" s="6" t="s">
        <v>99</v>
      </c>
      <c r="K311" s="6" t="s">
        <v>41</v>
      </c>
    </row>
    <row r="312" spans="1:11">
      <c r="A312" s="5" t="e">
        <f t="shared" si="19"/>
        <v>#NAME?</v>
      </c>
      <c r="B312" s="7" t="e">
        <f>SUMIFS([0]!LCapitalFP3,[0]!LMoisFP3,$A312)++SUMIFS([0]!LCapitalfp2,[0]!LMoisfp2,$A312)+SUMIFS([0]!LCapitalFP4,[0]!LMoisFP4,$A312)++SUMIFS([0]!LCapitalFP1,[0]!LMoisFP1,$A312)</f>
        <v>#NAME?</v>
      </c>
      <c r="C312" s="7" t="e">
        <f>+SUMIFS([0]!LIntérêtsfp2,[0]!LMoisfp2,$A312)+SUMIFS([0]!LIntérêtsFP3,[0]!LMoisFP3,$A312)+SUMIFS([0]!LIntérêtsFP4,[0]!LMoisFP4,$A312)+SUMIFS([0]!LIntérêtsFP1,[0]!LMoisFP1,$A312)</f>
        <v>#NAME?</v>
      </c>
      <c r="D312" s="7" t="e">
        <f>+SUMIFS([0]!LAssuranceFp2,[0]!LMoisfp2,$A312)+SUMIFS([0]!LAssuranceFP3,[0]!LMoisFP3,$A312)+SUMIFS([0]!LAssuranceFP4,[0]!LMoisFP4,$A312)+SUMIFS([0]!LAssuranceFP1,[0]!LMoisFP1,$A312)</f>
        <v>#NAME?</v>
      </c>
      <c r="E312" s="7" t="e">
        <f t="shared" si="18"/>
        <v>#NAME?</v>
      </c>
      <c r="F312" s="6" t="e">
        <f t="shared" si="16"/>
        <v>#NAME?</v>
      </c>
      <c r="G312" s="6" t="e">
        <f t="shared" si="17"/>
        <v>#NAME?</v>
      </c>
      <c r="H312" s="1" t="e">
        <f>IF(AND(MONTH(DATEVALUE([0]!Moisfp2&amp;"1"))=G312,[0]!Anneefp2=F312),[0]!Montantfp2,0)+IF(AND(MONTH(DATEVALUE([0]!MoisFP3&amp;"1"))=G312,[0]!AnnéeFP3=F312),[0]!MontantFP3,0)+IF(AND(MONTH(DATEVALUE([0]!MoisFP4&amp;"1"))=G312,[0]!AnnéeFP4=F312),[0]!MontantFP4,0)+IF(AND(MONTH(DATEVALUE([0]!MoisFP1&amp;"1"))=G312,[0]!AnneeFP1=F312),[0]!MontantFP1,0)</f>
        <v>#NAME?</v>
      </c>
      <c r="I312" s="6" t="s">
        <v>40</v>
      </c>
      <c r="J312" s="6" t="s">
        <v>99</v>
      </c>
      <c r="K312" s="6" t="s">
        <v>41</v>
      </c>
    </row>
    <row r="313" spans="1:11">
      <c r="A313" s="5" t="e">
        <f t="shared" si="19"/>
        <v>#NAME?</v>
      </c>
      <c r="B313" s="7" t="e">
        <f>SUMIFS([0]!LCapitalFP3,[0]!LMoisFP3,$A313)++SUMIFS([0]!LCapitalfp2,[0]!LMoisfp2,$A313)+SUMIFS([0]!LCapitalFP4,[0]!LMoisFP4,$A313)++SUMIFS([0]!LCapitalFP1,[0]!LMoisFP1,$A313)</f>
        <v>#NAME?</v>
      </c>
      <c r="C313" s="7" t="e">
        <f>+SUMIFS([0]!LIntérêtsfp2,[0]!LMoisfp2,$A313)+SUMIFS([0]!LIntérêtsFP3,[0]!LMoisFP3,$A313)+SUMIFS([0]!LIntérêtsFP4,[0]!LMoisFP4,$A313)+SUMIFS([0]!LIntérêtsFP1,[0]!LMoisFP1,$A313)</f>
        <v>#NAME?</v>
      </c>
      <c r="D313" s="7" t="e">
        <f>+SUMIFS([0]!LAssuranceFp2,[0]!LMoisfp2,$A313)+SUMIFS([0]!LAssuranceFP3,[0]!LMoisFP3,$A313)+SUMIFS([0]!LAssuranceFP4,[0]!LMoisFP4,$A313)+SUMIFS([0]!LAssuranceFP1,[0]!LMoisFP1,$A313)</f>
        <v>#NAME?</v>
      </c>
      <c r="E313" s="7" t="e">
        <f t="shared" si="18"/>
        <v>#NAME?</v>
      </c>
      <c r="F313" s="6" t="e">
        <f t="shared" si="16"/>
        <v>#NAME?</v>
      </c>
      <c r="G313" s="6" t="e">
        <f t="shared" si="17"/>
        <v>#NAME?</v>
      </c>
      <c r="H313" s="1" t="e">
        <f>IF(AND(MONTH(DATEVALUE([0]!Moisfp2&amp;"1"))=G313,[0]!Anneefp2=F313),[0]!Montantfp2,0)+IF(AND(MONTH(DATEVALUE([0]!MoisFP3&amp;"1"))=G313,[0]!AnnéeFP3=F313),[0]!MontantFP3,0)+IF(AND(MONTH(DATEVALUE([0]!MoisFP4&amp;"1"))=G313,[0]!AnnéeFP4=F313),[0]!MontantFP4,0)+IF(AND(MONTH(DATEVALUE([0]!MoisFP1&amp;"1"))=G313,[0]!AnneeFP1=F313),[0]!MontantFP1,0)</f>
        <v>#NAME?</v>
      </c>
      <c r="I313" s="6" t="s">
        <v>40</v>
      </c>
      <c r="J313" s="6" t="s">
        <v>99</v>
      </c>
      <c r="K313" s="6" t="s">
        <v>41</v>
      </c>
    </row>
    <row r="314" spans="1:11">
      <c r="A314" s="5" t="e">
        <f t="shared" si="19"/>
        <v>#NAME?</v>
      </c>
      <c r="B314" s="7" t="e">
        <f>SUMIFS([0]!LCapitalFP3,[0]!LMoisFP3,$A314)++SUMIFS([0]!LCapitalfp2,[0]!LMoisfp2,$A314)+SUMIFS([0]!LCapitalFP4,[0]!LMoisFP4,$A314)++SUMIFS([0]!LCapitalFP1,[0]!LMoisFP1,$A314)</f>
        <v>#NAME?</v>
      </c>
      <c r="C314" s="7" t="e">
        <f>+SUMIFS([0]!LIntérêtsfp2,[0]!LMoisfp2,$A314)+SUMIFS([0]!LIntérêtsFP3,[0]!LMoisFP3,$A314)+SUMIFS([0]!LIntérêtsFP4,[0]!LMoisFP4,$A314)+SUMIFS([0]!LIntérêtsFP1,[0]!LMoisFP1,$A314)</f>
        <v>#NAME?</v>
      </c>
      <c r="D314" s="7" t="e">
        <f>+SUMIFS([0]!LAssuranceFp2,[0]!LMoisfp2,$A314)+SUMIFS([0]!LAssuranceFP3,[0]!LMoisFP3,$A314)+SUMIFS([0]!LAssuranceFP4,[0]!LMoisFP4,$A314)+SUMIFS([0]!LAssuranceFP1,[0]!LMoisFP1,$A314)</f>
        <v>#NAME?</v>
      </c>
      <c r="E314" s="7" t="e">
        <f t="shared" si="18"/>
        <v>#NAME?</v>
      </c>
      <c r="F314" s="6" t="e">
        <f t="shared" si="16"/>
        <v>#NAME?</v>
      </c>
      <c r="G314" s="6" t="e">
        <f t="shared" si="17"/>
        <v>#NAME?</v>
      </c>
      <c r="H314" s="1" t="e">
        <f>IF(AND(MONTH(DATEVALUE([0]!Moisfp2&amp;"1"))=G314,[0]!Anneefp2=F314),[0]!Montantfp2,0)+IF(AND(MONTH(DATEVALUE([0]!MoisFP3&amp;"1"))=G314,[0]!AnnéeFP3=F314),[0]!MontantFP3,0)+IF(AND(MONTH(DATEVALUE([0]!MoisFP4&amp;"1"))=G314,[0]!AnnéeFP4=F314),[0]!MontantFP4,0)+IF(AND(MONTH(DATEVALUE([0]!MoisFP1&amp;"1"))=G314,[0]!AnneeFP1=F314),[0]!MontantFP1,0)</f>
        <v>#NAME?</v>
      </c>
      <c r="I314" s="6" t="s">
        <v>40</v>
      </c>
      <c r="J314" s="6" t="s">
        <v>99</v>
      </c>
      <c r="K314" s="6" t="s">
        <v>41</v>
      </c>
    </row>
    <row r="315" spans="1:11">
      <c r="A315" s="5" t="e">
        <f t="shared" si="19"/>
        <v>#NAME?</v>
      </c>
      <c r="B315" s="7" t="e">
        <f>SUMIFS([0]!LCapitalFP3,[0]!LMoisFP3,$A315)++SUMIFS([0]!LCapitalfp2,[0]!LMoisfp2,$A315)+SUMIFS([0]!LCapitalFP4,[0]!LMoisFP4,$A315)++SUMIFS([0]!LCapitalFP1,[0]!LMoisFP1,$A315)</f>
        <v>#NAME?</v>
      </c>
      <c r="C315" s="7" t="e">
        <f>+SUMIFS([0]!LIntérêtsfp2,[0]!LMoisfp2,$A315)+SUMIFS([0]!LIntérêtsFP3,[0]!LMoisFP3,$A315)+SUMIFS([0]!LIntérêtsFP4,[0]!LMoisFP4,$A315)+SUMIFS([0]!LIntérêtsFP1,[0]!LMoisFP1,$A315)</f>
        <v>#NAME?</v>
      </c>
      <c r="D315" s="7" t="e">
        <f>+SUMIFS([0]!LAssuranceFp2,[0]!LMoisfp2,$A315)+SUMIFS([0]!LAssuranceFP3,[0]!LMoisFP3,$A315)+SUMIFS([0]!LAssuranceFP4,[0]!LMoisFP4,$A315)+SUMIFS([0]!LAssuranceFP1,[0]!LMoisFP1,$A315)</f>
        <v>#NAME?</v>
      </c>
      <c r="E315" s="7" t="e">
        <f t="shared" si="18"/>
        <v>#NAME?</v>
      </c>
      <c r="F315" s="6" t="e">
        <f t="shared" si="16"/>
        <v>#NAME?</v>
      </c>
      <c r="G315" s="6" t="e">
        <f t="shared" si="17"/>
        <v>#NAME?</v>
      </c>
      <c r="H315" s="1" t="e">
        <f>IF(AND(MONTH(DATEVALUE([0]!Moisfp2&amp;"1"))=G315,[0]!Anneefp2=F315),[0]!Montantfp2,0)+IF(AND(MONTH(DATEVALUE([0]!MoisFP3&amp;"1"))=G315,[0]!AnnéeFP3=F315),[0]!MontantFP3,0)+IF(AND(MONTH(DATEVALUE([0]!MoisFP4&amp;"1"))=G315,[0]!AnnéeFP4=F315),[0]!MontantFP4,0)+IF(AND(MONTH(DATEVALUE([0]!MoisFP1&amp;"1"))=G315,[0]!AnneeFP1=F315),[0]!MontantFP1,0)</f>
        <v>#NAME?</v>
      </c>
      <c r="I315" s="6" t="s">
        <v>40</v>
      </c>
      <c r="J315" s="6" t="s">
        <v>99</v>
      </c>
      <c r="K315" s="6" t="s">
        <v>41</v>
      </c>
    </row>
    <row r="316" spans="1:11">
      <c r="A316" s="5" t="e">
        <f t="shared" si="19"/>
        <v>#NAME?</v>
      </c>
      <c r="B316" s="7" t="e">
        <f>SUMIFS([0]!LCapitalFP3,[0]!LMoisFP3,$A316)++SUMIFS([0]!LCapitalfp2,[0]!LMoisfp2,$A316)+SUMIFS([0]!LCapitalFP4,[0]!LMoisFP4,$A316)++SUMIFS([0]!LCapitalFP1,[0]!LMoisFP1,$A316)</f>
        <v>#NAME?</v>
      </c>
      <c r="C316" s="7" t="e">
        <f>+SUMIFS([0]!LIntérêtsfp2,[0]!LMoisfp2,$A316)+SUMIFS([0]!LIntérêtsFP3,[0]!LMoisFP3,$A316)+SUMIFS([0]!LIntérêtsFP4,[0]!LMoisFP4,$A316)+SUMIFS([0]!LIntérêtsFP1,[0]!LMoisFP1,$A316)</f>
        <v>#NAME?</v>
      </c>
      <c r="D316" s="7" t="e">
        <f>+SUMIFS([0]!LAssuranceFp2,[0]!LMoisfp2,$A316)+SUMIFS([0]!LAssuranceFP3,[0]!LMoisFP3,$A316)+SUMIFS([0]!LAssuranceFP4,[0]!LMoisFP4,$A316)+SUMIFS([0]!LAssuranceFP1,[0]!LMoisFP1,$A316)</f>
        <v>#NAME?</v>
      </c>
      <c r="E316" s="7" t="e">
        <f t="shared" si="18"/>
        <v>#NAME?</v>
      </c>
      <c r="F316" s="6" t="e">
        <f t="shared" si="16"/>
        <v>#NAME?</v>
      </c>
      <c r="G316" s="6" t="e">
        <f t="shared" si="17"/>
        <v>#NAME?</v>
      </c>
      <c r="H316" s="1" t="e">
        <f>IF(AND(MONTH(DATEVALUE([0]!Moisfp2&amp;"1"))=G316,[0]!Anneefp2=F316),[0]!Montantfp2,0)+IF(AND(MONTH(DATEVALUE([0]!MoisFP3&amp;"1"))=G316,[0]!AnnéeFP3=F316),[0]!MontantFP3,0)+IF(AND(MONTH(DATEVALUE([0]!MoisFP4&amp;"1"))=G316,[0]!AnnéeFP4=F316),[0]!MontantFP4,0)+IF(AND(MONTH(DATEVALUE([0]!MoisFP1&amp;"1"))=G316,[0]!AnneeFP1=F316),[0]!MontantFP1,0)</f>
        <v>#NAME?</v>
      </c>
      <c r="I316" s="6" t="s">
        <v>40</v>
      </c>
      <c r="J316" s="6" t="s">
        <v>99</v>
      </c>
      <c r="K316" s="6" t="s">
        <v>41</v>
      </c>
    </row>
    <row r="317" spans="1:11">
      <c r="A317" s="5" t="e">
        <f t="shared" si="19"/>
        <v>#NAME?</v>
      </c>
      <c r="B317" s="7" t="e">
        <f>SUMIFS([0]!LCapitalFP3,[0]!LMoisFP3,$A317)++SUMIFS([0]!LCapitalfp2,[0]!LMoisfp2,$A317)+SUMIFS([0]!LCapitalFP4,[0]!LMoisFP4,$A317)++SUMIFS([0]!LCapitalFP1,[0]!LMoisFP1,$A317)</f>
        <v>#NAME?</v>
      </c>
      <c r="C317" s="7" t="e">
        <f>+SUMIFS([0]!LIntérêtsfp2,[0]!LMoisfp2,$A317)+SUMIFS([0]!LIntérêtsFP3,[0]!LMoisFP3,$A317)+SUMIFS([0]!LIntérêtsFP4,[0]!LMoisFP4,$A317)+SUMIFS([0]!LIntérêtsFP1,[0]!LMoisFP1,$A317)</f>
        <v>#NAME?</v>
      </c>
      <c r="D317" s="7" t="e">
        <f>+SUMIFS([0]!LAssuranceFp2,[0]!LMoisfp2,$A317)+SUMIFS([0]!LAssuranceFP3,[0]!LMoisFP3,$A317)+SUMIFS([0]!LAssuranceFP4,[0]!LMoisFP4,$A317)+SUMIFS([0]!LAssuranceFP1,[0]!LMoisFP1,$A317)</f>
        <v>#NAME?</v>
      </c>
      <c r="E317" s="7" t="e">
        <f t="shared" si="18"/>
        <v>#NAME?</v>
      </c>
      <c r="F317" s="6" t="e">
        <f t="shared" si="16"/>
        <v>#NAME?</v>
      </c>
      <c r="G317" s="6" t="e">
        <f t="shared" si="17"/>
        <v>#NAME?</v>
      </c>
      <c r="H317" s="1" t="e">
        <f>IF(AND(MONTH(DATEVALUE([0]!Moisfp2&amp;"1"))=G317,[0]!Anneefp2=F317),[0]!Montantfp2,0)+IF(AND(MONTH(DATEVALUE([0]!MoisFP3&amp;"1"))=G317,[0]!AnnéeFP3=F317),[0]!MontantFP3,0)+IF(AND(MONTH(DATEVALUE([0]!MoisFP4&amp;"1"))=G317,[0]!AnnéeFP4=F317),[0]!MontantFP4,0)+IF(AND(MONTH(DATEVALUE([0]!MoisFP1&amp;"1"))=G317,[0]!AnneeFP1=F317),[0]!MontantFP1,0)</f>
        <v>#NAME?</v>
      </c>
      <c r="I317" s="6" t="s">
        <v>40</v>
      </c>
      <c r="J317" s="6" t="s">
        <v>99</v>
      </c>
      <c r="K317" s="6" t="s">
        <v>41</v>
      </c>
    </row>
    <row r="318" spans="1:11">
      <c r="A318" s="5" t="e">
        <f t="shared" si="19"/>
        <v>#NAME?</v>
      </c>
      <c r="B318" s="7" t="e">
        <f>SUMIFS([0]!LCapitalFP3,[0]!LMoisFP3,$A318)++SUMIFS([0]!LCapitalfp2,[0]!LMoisfp2,$A318)+SUMIFS([0]!LCapitalFP4,[0]!LMoisFP4,$A318)++SUMIFS([0]!LCapitalFP1,[0]!LMoisFP1,$A318)</f>
        <v>#NAME?</v>
      </c>
      <c r="C318" s="7" t="e">
        <f>+SUMIFS([0]!LIntérêtsfp2,[0]!LMoisfp2,$A318)+SUMIFS([0]!LIntérêtsFP3,[0]!LMoisFP3,$A318)+SUMIFS([0]!LIntérêtsFP4,[0]!LMoisFP4,$A318)+SUMIFS([0]!LIntérêtsFP1,[0]!LMoisFP1,$A318)</f>
        <v>#NAME?</v>
      </c>
      <c r="D318" s="7" t="e">
        <f>+SUMIFS([0]!LAssuranceFp2,[0]!LMoisfp2,$A318)+SUMIFS([0]!LAssuranceFP3,[0]!LMoisFP3,$A318)+SUMIFS([0]!LAssuranceFP4,[0]!LMoisFP4,$A318)+SUMIFS([0]!LAssuranceFP1,[0]!LMoisFP1,$A318)</f>
        <v>#NAME?</v>
      </c>
      <c r="E318" s="7" t="e">
        <f t="shared" si="18"/>
        <v>#NAME?</v>
      </c>
      <c r="F318" s="6" t="e">
        <f t="shared" si="16"/>
        <v>#NAME?</v>
      </c>
      <c r="G318" s="6" t="e">
        <f t="shared" si="17"/>
        <v>#NAME?</v>
      </c>
      <c r="H318" s="1" t="e">
        <f>IF(AND(MONTH(DATEVALUE([0]!Moisfp2&amp;"1"))=G318,[0]!Anneefp2=F318),[0]!Montantfp2,0)+IF(AND(MONTH(DATEVALUE([0]!MoisFP3&amp;"1"))=G318,[0]!AnnéeFP3=F318),[0]!MontantFP3,0)+IF(AND(MONTH(DATEVALUE([0]!MoisFP4&amp;"1"))=G318,[0]!AnnéeFP4=F318),[0]!MontantFP4,0)+IF(AND(MONTH(DATEVALUE([0]!MoisFP1&amp;"1"))=G318,[0]!AnneeFP1=F318),[0]!MontantFP1,0)</f>
        <v>#NAME?</v>
      </c>
      <c r="I318" s="6" t="s">
        <v>40</v>
      </c>
      <c r="J318" s="6" t="s">
        <v>99</v>
      </c>
      <c r="K318" s="6" t="s">
        <v>41</v>
      </c>
    </row>
    <row r="319" spans="1:11">
      <c r="A319" s="5" t="e">
        <f t="shared" si="19"/>
        <v>#NAME?</v>
      </c>
      <c r="B319" s="7" t="e">
        <f>SUMIFS([0]!LCapitalFP3,[0]!LMoisFP3,$A319)++SUMIFS([0]!LCapitalfp2,[0]!LMoisfp2,$A319)+SUMIFS([0]!LCapitalFP4,[0]!LMoisFP4,$A319)++SUMIFS([0]!LCapitalFP1,[0]!LMoisFP1,$A319)</f>
        <v>#NAME?</v>
      </c>
      <c r="C319" s="7" t="e">
        <f>+SUMIFS([0]!LIntérêtsfp2,[0]!LMoisfp2,$A319)+SUMIFS([0]!LIntérêtsFP3,[0]!LMoisFP3,$A319)+SUMIFS([0]!LIntérêtsFP4,[0]!LMoisFP4,$A319)+SUMIFS([0]!LIntérêtsFP1,[0]!LMoisFP1,$A319)</f>
        <v>#NAME?</v>
      </c>
      <c r="D319" s="7" t="e">
        <f>+SUMIFS([0]!LAssuranceFp2,[0]!LMoisfp2,$A319)+SUMIFS([0]!LAssuranceFP3,[0]!LMoisFP3,$A319)+SUMIFS([0]!LAssuranceFP4,[0]!LMoisFP4,$A319)+SUMIFS([0]!LAssuranceFP1,[0]!LMoisFP1,$A319)</f>
        <v>#NAME?</v>
      </c>
      <c r="E319" s="7" t="e">
        <f t="shared" si="18"/>
        <v>#NAME?</v>
      </c>
      <c r="F319" s="6" t="e">
        <f t="shared" si="16"/>
        <v>#NAME?</v>
      </c>
      <c r="G319" s="6" t="e">
        <f t="shared" si="17"/>
        <v>#NAME?</v>
      </c>
      <c r="H319" s="1" t="e">
        <f>IF(AND(MONTH(DATEVALUE([0]!Moisfp2&amp;"1"))=G319,[0]!Anneefp2=F319),[0]!Montantfp2,0)+IF(AND(MONTH(DATEVALUE([0]!MoisFP3&amp;"1"))=G319,[0]!AnnéeFP3=F319),[0]!MontantFP3,0)+IF(AND(MONTH(DATEVALUE([0]!MoisFP4&amp;"1"))=G319,[0]!AnnéeFP4=F319),[0]!MontantFP4,0)+IF(AND(MONTH(DATEVALUE([0]!MoisFP1&amp;"1"))=G319,[0]!AnneeFP1=F319),[0]!MontantFP1,0)</f>
        <v>#NAME?</v>
      </c>
      <c r="I319" s="6" t="s">
        <v>40</v>
      </c>
      <c r="J319" s="6" t="s">
        <v>99</v>
      </c>
      <c r="K319" s="6" t="s">
        <v>41</v>
      </c>
    </row>
    <row r="320" spans="1:11">
      <c r="A320" s="5" t="e">
        <f t="shared" si="19"/>
        <v>#NAME?</v>
      </c>
      <c r="B320" s="7" t="e">
        <f>SUMIFS([0]!LCapitalFP3,[0]!LMoisFP3,$A320)++SUMIFS([0]!LCapitalfp2,[0]!LMoisfp2,$A320)+SUMIFS([0]!LCapitalFP4,[0]!LMoisFP4,$A320)++SUMIFS([0]!LCapitalFP1,[0]!LMoisFP1,$A320)</f>
        <v>#NAME?</v>
      </c>
      <c r="C320" s="7" t="e">
        <f>+SUMIFS([0]!LIntérêtsfp2,[0]!LMoisfp2,$A320)+SUMIFS([0]!LIntérêtsFP3,[0]!LMoisFP3,$A320)+SUMIFS([0]!LIntérêtsFP4,[0]!LMoisFP4,$A320)+SUMIFS([0]!LIntérêtsFP1,[0]!LMoisFP1,$A320)</f>
        <v>#NAME?</v>
      </c>
      <c r="D320" s="7" t="e">
        <f>+SUMIFS([0]!LAssuranceFp2,[0]!LMoisfp2,$A320)+SUMIFS([0]!LAssuranceFP3,[0]!LMoisFP3,$A320)+SUMIFS([0]!LAssuranceFP4,[0]!LMoisFP4,$A320)+SUMIFS([0]!LAssuranceFP1,[0]!LMoisFP1,$A320)</f>
        <v>#NAME?</v>
      </c>
      <c r="E320" s="7" t="e">
        <f t="shared" si="18"/>
        <v>#NAME?</v>
      </c>
      <c r="F320" s="6" t="e">
        <f t="shared" si="16"/>
        <v>#NAME?</v>
      </c>
      <c r="G320" s="6" t="e">
        <f t="shared" si="17"/>
        <v>#NAME?</v>
      </c>
      <c r="H320" s="1" t="e">
        <f>IF(AND(MONTH(DATEVALUE([0]!Moisfp2&amp;"1"))=G320,[0]!Anneefp2=F320),[0]!Montantfp2,0)+IF(AND(MONTH(DATEVALUE([0]!MoisFP3&amp;"1"))=G320,[0]!AnnéeFP3=F320),[0]!MontantFP3,0)+IF(AND(MONTH(DATEVALUE([0]!MoisFP4&amp;"1"))=G320,[0]!AnnéeFP4=F320),[0]!MontantFP4,0)+IF(AND(MONTH(DATEVALUE([0]!MoisFP1&amp;"1"))=G320,[0]!AnneeFP1=F320),[0]!MontantFP1,0)</f>
        <v>#NAME?</v>
      </c>
      <c r="I320" s="6" t="s">
        <v>40</v>
      </c>
      <c r="J320" s="6" t="s">
        <v>99</v>
      </c>
      <c r="K320" s="6" t="s">
        <v>41</v>
      </c>
    </row>
    <row r="321" spans="1:11">
      <c r="A321" s="5" t="e">
        <f t="shared" si="19"/>
        <v>#NAME?</v>
      </c>
      <c r="B321" s="7" t="e">
        <f>SUMIFS([0]!LCapitalFP3,[0]!LMoisFP3,$A321)++SUMIFS([0]!LCapitalfp2,[0]!LMoisfp2,$A321)+SUMIFS([0]!LCapitalFP4,[0]!LMoisFP4,$A321)++SUMIFS([0]!LCapitalFP1,[0]!LMoisFP1,$A321)</f>
        <v>#NAME?</v>
      </c>
      <c r="C321" s="7" t="e">
        <f>+SUMIFS([0]!LIntérêtsfp2,[0]!LMoisfp2,$A321)+SUMIFS([0]!LIntérêtsFP3,[0]!LMoisFP3,$A321)+SUMIFS([0]!LIntérêtsFP4,[0]!LMoisFP4,$A321)+SUMIFS([0]!LIntérêtsFP1,[0]!LMoisFP1,$A321)</f>
        <v>#NAME?</v>
      </c>
      <c r="D321" s="7" t="e">
        <f>+SUMIFS([0]!LAssuranceFp2,[0]!LMoisfp2,$A321)+SUMIFS([0]!LAssuranceFP3,[0]!LMoisFP3,$A321)+SUMIFS([0]!LAssuranceFP4,[0]!LMoisFP4,$A321)+SUMIFS([0]!LAssuranceFP1,[0]!LMoisFP1,$A321)</f>
        <v>#NAME?</v>
      </c>
      <c r="E321" s="7" t="e">
        <f t="shared" si="18"/>
        <v>#NAME?</v>
      </c>
      <c r="F321" s="6" t="e">
        <f t="shared" si="16"/>
        <v>#NAME?</v>
      </c>
      <c r="G321" s="6" t="e">
        <f t="shared" si="17"/>
        <v>#NAME?</v>
      </c>
      <c r="H321" s="1" t="e">
        <f>IF(AND(MONTH(DATEVALUE([0]!Moisfp2&amp;"1"))=G321,[0]!Anneefp2=F321),[0]!Montantfp2,0)+IF(AND(MONTH(DATEVALUE([0]!MoisFP3&amp;"1"))=G321,[0]!AnnéeFP3=F321),[0]!MontantFP3,0)+IF(AND(MONTH(DATEVALUE([0]!MoisFP4&amp;"1"))=G321,[0]!AnnéeFP4=F321),[0]!MontantFP4,0)+IF(AND(MONTH(DATEVALUE([0]!MoisFP1&amp;"1"))=G321,[0]!AnneeFP1=F321),[0]!MontantFP1,0)</f>
        <v>#NAME?</v>
      </c>
      <c r="I321" s="6" t="s">
        <v>40</v>
      </c>
      <c r="J321" s="6" t="s">
        <v>99</v>
      </c>
      <c r="K321" s="6" t="s">
        <v>41</v>
      </c>
    </row>
    <row r="322" spans="1:11">
      <c r="A322" s="5" t="e">
        <f t="shared" si="19"/>
        <v>#NAME?</v>
      </c>
      <c r="B322" s="7" t="e">
        <f>SUMIFS([0]!LCapitalFP3,[0]!LMoisFP3,$A322)++SUMIFS([0]!LCapitalfp2,[0]!LMoisfp2,$A322)+SUMIFS([0]!LCapitalFP4,[0]!LMoisFP4,$A322)++SUMIFS([0]!LCapitalFP1,[0]!LMoisFP1,$A322)</f>
        <v>#NAME?</v>
      </c>
      <c r="C322" s="7" t="e">
        <f>+SUMIFS([0]!LIntérêtsfp2,[0]!LMoisfp2,$A322)+SUMIFS([0]!LIntérêtsFP3,[0]!LMoisFP3,$A322)+SUMIFS([0]!LIntérêtsFP4,[0]!LMoisFP4,$A322)+SUMIFS([0]!LIntérêtsFP1,[0]!LMoisFP1,$A322)</f>
        <v>#NAME?</v>
      </c>
      <c r="D322" s="7" t="e">
        <f>+SUMIFS([0]!LAssuranceFp2,[0]!LMoisfp2,$A322)+SUMIFS([0]!LAssuranceFP3,[0]!LMoisFP3,$A322)+SUMIFS([0]!LAssuranceFP4,[0]!LMoisFP4,$A322)+SUMIFS([0]!LAssuranceFP1,[0]!LMoisFP1,$A322)</f>
        <v>#NAME?</v>
      </c>
      <c r="E322" s="7" t="e">
        <f t="shared" si="18"/>
        <v>#NAME?</v>
      </c>
      <c r="F322" s="6" t="e">
        <f t="shared" ref="F322:F385" si="20">YEAR(A322:A520)</f>
        <v>#NAME?</v>
      </c>
      <c r="G322" s="6" t="e">
        <f t="shared" ref="G322:G385" si="21">MONTH(A322)</f>
        <v>#NAME?</v>
      </c>
      <c r="H322" s="1" t="e">
        <f>IF(AND(MONTH(DATEVALUE([0]!Moisfp2&amp;"1"))=G322,[0]!Anneefp2=F322),[0]!Montantfp2,0)+IF(AND(MONTH(DATEVALUE([0]!MoisFP3&amp;"1"))=G322,[0]!AnnéeFP3=F322),[0]!MontantFP3,0)+IF(AND(MONTH(DATEVALUE([0]!MoisFP4&amp;"1"))=G322,[0]!AnnéeFP4=F322),[0]!MontantFP4,0)+IF(AND(MONTH(DATEVALUE([0]!MoisFP1&amp;"1"))=G322,[0]!AnneeFP1=F322),[0]!MontantFP1,0)</f>
        <v>#NAME?</v>
      </c>
      <c r="I322" s="6" t="s">
        <v>40</v>
      </c>
      <c r="J322" s="6" t="s">
        <v>99</v>
      </c>
      <c r="K322" s="6" t="s">
        <v>41</v>
      </c>
    </row>
    <row r="323" spans="1:11">
      <c r="A323" s="5" t="e">
        <f t="shared" si="19"/>
        <v>#NAME?</v>
      </c>
      <c r="B323" s="7" t="e">
        <f>SUMIFS([0]!LCapitalFP3,[0]!LMoisFP3,$A323)++SUMIFS([0]!LCapitalfp2,[0]!LMoisfp2,$A323)+SUMIFS([0]!LCapitalFP4,[0]!LMoisFP4,$A323)++SUMIFS([0]!LCapitalFP1,[0]!LMoisFP1,$A323)</f>
        <v>#NAME?</v>
      </c>
      <c r="C323" s="7" t="e">
        <f>+SUMIFS([0]!LIntérêtsfp2,[0]!LMoisfp2,$A323)+SUMIFS([0]!LIntérêtsFP3,[0]!LMoisFP3,$A323)+SUMIFS([0]!LIntérêtsFP4,[0]!LMoisFP4,$A323)+SUMIFS([0]!LIntérêtsFP1,[0]!LMoisFP1,$A323)</f>
        <v>#NAME?</v>
      </c>
      <c r="D323" s="7" t="e">
        <f>+SUMIFS([0]!LAssuranceFp2,[0]!LMoisfp2,$A323)+SUMIFS([0]!LAssuranceFP3,[0]!LMoisFP3,$A323)+SUMIFS([0]!LAssuranceFP4,[0]!LMoisFP4,$A323)+SUMIFS([0]!LAssuranceFP1,[0]!LMoisFP1,$A323)</f>
        <v>#NAME?</v>
      </c>
      <c r="E323" s="7" t="e">
        <f t="shared" ref="E323:E386" si="22">C323+D323</f>
        <v>#NAME?</v>
      </c>
      <c r="F323" s="6" t="e">
        <f t="shared" si="20"/>
        <v>#NAME?</v>
      </c>
      <c r="G323" s="6" t="e">
        <f t="shared" si="21"/>
        <v>#NAME?</v>
      </c>
      <c r="H323" s="1" t="e">
        <f>IF(AND(MONTH(DATEVALUE([0]!Moisfp2&amp;"1"))=G323,[0]!Anneefp2=F323),[0]!Montantfp2,0)+IF(AND(MONTH(DATEVALUE([0]!MoisFP3&amp;"1"))=G323,[0]!AnnéeFP3=F323),[0]!MontantFP3,0)+IF(AND(MONTH(DATEVALUE([0]!MoisFP4&amp;"1"))=G323,[0]!AnnéeFP4=F323),[0]!MontantFP4,0)+IF(AND(MONTH(DATEVALUE([0]!MoisFP1&amp;"1"))=G323,[0]!AnneeFP1=F323),[0]!MontantFP1,0)</f>
        <v>#NAME?</v>
      </c>
      <c r="I323" s="6" t="s">
        <v>40</v>
      </c>
      <c r="J323" s="6" t="s">
        <v>99</v>
      </c>
      <c r="K323" s="6" t="s">
        <v>41</v>
      </c>
    </row>
    <row r="324" spans="1:11">
      <c r="A324" s="5" t="e">
        <f t="shared" si="19"/>
        <v>#NAME?</v>
      </c>
      <c r="B324" s="7" t="e">
        <f>SUMIFS([0]!LCapitalFP3,[0]!LMoisFP3,$A324)++SUMIFS([0]!LCapitalfp2,[0]!LMoisfp2,$A324)+SUMIFS([0]!LCapitalFP4,[0]!LMoisFP4,$A324)++SUMIFS([0]!LCapitalFP1,[0]!LMoisFP1,$A324)</f>
        <v>#NAME?</v>
      </c>
      <c r="C324" s="7" t="e">
        <f>+SUMIFS([0]!LIntérêtsfp2,[0]!LMoisfp2,$A324)+SUMIFS([0]!LIntérêtsFP3,[0]!LMoisFP3,$A324)+SUMIFS([0]!LIntérêtsFP4,[0]!LMoisFP4,$A324)+SUMIFS([0]!LIntérêtsFP1,[0]!LMoisFP1,$A324)</f>
        <v>#NAME?</v>
      </c>
      <c r="D324" s="7" t="e">
        <f>+SUMIFS([0]!LAssuranceFp2,[0]!LMoisfp2,$A324)+SUMIFS([0]!LAssuranceFP3,[0]!LMoisFP3,$A324)+SUMIFS([0]!LAssuranceFP4,[0]!LMoisFP4,$A324)+SUMIFS([0]!LAssuranceFP1,[0]!LMoisFP1,$A324)</f>
        <v>#NAME?</v>
      </c>
      <c r="E324" s="7" t="e">
        <f t="shared" si="22"/>
        <v>#NAME?</v>
      </c>
      <c r="F324" s="6" t="e">
        <f t="shared" si="20"/>
        <v>#NAME?</v>
      </c>
      <c r="G324" s="6" t="e">
        <f t="shared" si="21"/>
        <v>#NAME?</v>
      </c>
      <c r="H324" s="1" t="e">
        <f>IF(AND(MONTH(DATEVALUE([0]!Moisfp2&amp;"1"))=G324,[0]!Anneefp2=F324),[0]!Montantfp2,0)+IF(AND(MONTH(DATEVALUE([0]!MoisFP3&amp;"1"))=G324,[0]!AnnéeFP3=F324),[0]!MontantFP3,0)+IF(AND(MONTH(DATEVALUE([0]!MoisFP4&amp;"1"))=G324,[0]!AnnéeFP4=F324),[0]!MontantFP4,0)+IF(AND(MONTH(DATEVALUE([0]!MoisFP1&amp;"1"))=G324,[0]!AnneeFP1=F324),[0]!MontantFP1,0)</f>
        <v>#NAME?</v>
      </c>
      <c r="I324" s="6" t="s">
        <v>40</v>
      </c>
      <c r="J324" s="6" t="s">
        <v>99</v>
      </c>
      <c r="K324" s="6" t="s">
        <v>41</v>
      </c>
    </row>
    <row r="325" spans="1:11">
      <c r="A325" s="5" t="e">
        <f t="shared" ref="A325:A388" si="23">DATE(YEAR(A324),MONTH(A324)+1,1)</f>
        <v>#NAME?</v>
      </c>
      <c r="B325" s="7" t="e">
        <f>SUMIFS([0]!LCapitalFP3,[0]!LMoisFP3,$A325)++SUMIFS([0]!LCapitalfp2,[0]!LMoisfp2,$A325)+SUMIFS([0]!LCapitalFP4,[0]!LMoisFP4,$A325)++SUMIFS([0]!LCapitalFP1,[0]!LMoisFP1,$A325)</f>
        <v>#NAME?</v>
      </c>
      <c r="C325" s="7" t="e">
        <f>+SUMIFS([0]!LIntérêtsfp2,[0]!LMoisfp2,$A325)+SUMIFS([0]!LIntérêtsFP3,[0]!LMoisFP3,$A325)+SUMIFS([0]!LIntérêtsFP4,[0]!LMoisFP4,$A325)+SUMIFS([0]!LIntérêtsFP1,[0]!LMoisFP1,$A325)</f>
        <v>#NAME?</v>
      </c>
      <c r="D325" s="7" t="e">
        <f>+SUMIFS([0]!LAssuranceFp2,[0]!LMoisfp2,$A325)+SUMIFS([0]!LAssuranceFP3,[0]!LMoisFP3,$A325)+SUMIFS([0]!LAssuranceFP4,[0]!LMoisFP4,$A325)+SUMIFS([0]!LAssuranceFP1,[0]!LMoisFP1,$A325)</f>
        <v>#NAME?</v>
      </c>
      <c r="E325" s="7" t="e">
        <f t="shared" si="22"/>
        <v>#NAME?</v>
      </c>
      <c r="F325" s="6" t="e">
        <f t="shared" si="20"/>
        <v>#NAME?</v>
      </c>
      <c r="G325" s="6" t="e">
        <f t="shared" si="21"/>
        <v>#NAME?</v>
      </c>
      <c r="H325" s="1" t="e">
        <f>IF(AND(MONTH(DATEVALUE([0]!Moisfp2&amp;"1"))=G325,[0]!Anneefp2=F325),[0]!Montantfp2,0)+IF(AND(MONTH(DATEVALUE([0]!MoisFP3&amp;"1"))=G325,[0]!AnnéeFP3=F325),[0]!MontantFP3,0)+IF(AND(MONTH(DATEVALUE([0]!MoisFP4&amp;"1"))=G325,[0]!AnnéeFP4=F325),[0]!MontantFP4,0)+IF(AND(MONTH(DATEVALUE([0]!MoisFP1&amp;"1"))=G325,[0]!AnneeFP1=F325),[0]!MontantFP1,0)</f>
        <v>#NAME?</v>
      </c>
      <c r="I325" s="6" t="s">
        <v>40</v>
      </c>
      <c r="J325" s="6" t="s">
        <v>99</v>
      </c>
      <c r="K325" s="6" t="s">
        <v>41</v>
      </c>
    </row>
    <row r="326" spans="1:11">
      <c r="A326" s="5" t="e">
        <f t="shared" si="23"/>
        <v>#NAME?</v>
      </c>
      <c r="B326" s="7" t="e">
        <f>SUMIFS([0]!LCapitalFP3,[0]!LMoisFP3,$A326)++SUMIFS([0]!LCapitalfp2,[0]!LMoisfp2,$A326)+SUMIFS([0]!LCapitalFP4,[0]!LMoisFP4,$A326)++SUMIFS([0]!LCapitalFP1,[0]!LMoisFP1,$A326)</f>
        <v>#NAME?</v>
      </c>
      <c r="C326" s="7" t="e">
        <f>+SUMIFS([0]!LIntérêtsfp2,[0]!LMoisfp2,$A326)+SUMIFS([0]!LIntérêtsFP3,[0]!LMoisFP3,$A326)+SUMIFS([0]!LIntérêtsFP4,[0]!LMoisFP4,$A326)+SUMIFS([0]!LIntérêtsFP1,[0]!LMoisFP1,$A326)</f>
        <v>#NAME?</v>
      </c>
      <c r="D326" s="7" t="e">
        <f>+SUMIFS([0]!LAssuranceFp2,[0]!LMoisfp2,$A326)+SUMIFS([0]!LAssuranceFP3,[0]!LMoisFP3,$A326)+SUMIFS([0]!LAssuranceFP4,[0]!LMoisFP4,$A326)+SUMIFS([0]!LAssuranceFP1,[0]!LMoisFP1,$A326)</f>
        <v>#NAME?</v>
      </c>
      <c r="E326" s="7" t="e">
        <f t="shared" si="22"/>
        <v>#NAME?</v>
      </c>
      <c r="F326" s="6" t="e">
        <f t="shared" si="20"/>
        <v>#NAME?</v>
      </c>
      <c r="G326" s="6" t="e">
        <f t="shared" si="21"/>
        <v>#NAME?</v>
      </c>
      <c r="H326" s="1" t="e">
        <f>IF(AND(MONTH(DATEVALUE([0]!Moisfp2&amp;"1"))=G326,[0]!Anneefp2=F326),[0]!Montantfp2,0)+IF(AND(MONTH(DATEVALUE([0]!MoisFP3&amp;"1"))=G326,[0]!AnnéeFP3=F326),[0]!MontantFP3,0)+IF(AND(MONTH(DATEVALUE([0]!MoisFP4&amp;"1"))=G326,[0]!AnnéeFP4=F326),[0]!MontantFP4,0)+IF(AND(MONTH(DATEVALUE([0]!MoisFP1&amp;"1"))=G326,[0]!AnneeFP1=F326),[0]!MontantFP1,0)</f>
        <v>#NAME?</v>
      </c>
      <c r="I326" s="6" t="s">
        <v>40</v>
      </c>
      <c r="J326" s="6" t="s">
        <v>99</v>
      </c>
      <c r="K326" s="6" t="s">
        <v>41</v>
      </c>
    </row>
    <row r="327" spans="1:11">
      <c r="A327" s="5" t="e">
        <f t="shared" si="23"/>
        <v>#NAME?</v>
      </c>
      <c r="B327" s="7" t="e">
        <f>SUMIFS([0]!LCapitalFP3,[0]!LMoisFP3,$A327)++SUMIFS([0]!LCapitalfp2,[0]!LMoisfp2,$A327)+SUMIFS([0]!LCapitalFP4,[0]!LMoisFP4,$A327)++SUMIFS([0]!LCapitalFP1,[0]!LMoisFP1,$A327)</f>
        <v>#NAME?</v>
      </c>
      <c r="C327" s="7" t="e">
        <f>+SUMIFS([0]!LIntérêtsfp2,[0]!LMoisfp2,$A327)+SUMIFS([0]!LIntérêtsFP3,[0]!LMoisFP3,$A327)+SUMIFS([0]!LIntérêtsFP4,[0]!LMoisFP4,$A327)+SUMIFS([0]!LIntérêtsFP1,[0]!LMoisFP1,$A327)</f>
        <v>#NAME?</v>
      </c>
      <c r="D327" s="7" t="e">
        <f>+SUMIFS([0]!LAssuranceFp2,[0]!LMoisfp2,$A327)+SUMIFS([0]!LAssuranceFP3,[0]!LMoisFP3,$A327)+SUMIFS([0]!LAssuranceFP4,[0]!LMoisFP4,$A327)+SUMIFS([0]!LAssuranceFP1,[0]!LMoisFP1,$A327)</f>
        <v>#NAME?</v>
      </c>
      <c r="E327" s="7" t="e">
        <f t="shared" si="22"/>
        <v>#NAME?</v>
      </c>
      <c r="F327" s="6" t="e">
        <f t="shared" si="20"/>
        <v>#NAME?</v>
      </c>
      <c r="G327" s="6" t="e">
        <f t="shared" si="21"/>
        <v>#NAME?</v>
      </c>
      <c r="H327" s="1" t="e">
        <f>IF(AND(MONTH(DATEVALUE([0]!Moisfp2&amp;"1"))=G327,[0]!Anneefp2=F327),[0]!Montantfp2,0)+IF(AND(MONTH(DATEVALUE([0]!MoisFP3&amp;"1"))=G327,[0]!AnnéeFP3=F327),[0]!MontantFP3,0)+IF(AND(MONTH(DATEVALUE([0]!MoisFP4&amp;"1"))=G327,[0]!AnnéeFP4=F327),[0]!MontantFP4,0)+IF(AND(MONTH(DATEVALUE([0]!MoisFP1&amp;"1"))=G327,[0]!AnneeFP1=F327),[0]!MontantFP1,0)</f>
        <v>#NAME?</v>
      </c>
      <c r="I327" s="6" t="s">
        <v>40</v>
      </c>
      <c r="J327" s="6" t="s">
        <v>99</v>
      </c>
      <c r="K327" s="6" t="s">
        <v>41</v>
      </c>
    </row>
    <row r="328" spans="1:11">
      <c r="A328" s="5" t="e">
        <f t="shared" si="23"/>
        <v>#NAME?</v>
      </c>
      <c r="B328" s="7" t="e">
        <f>SUMIFS([0]!LCapitalFP3,[0]!LMoisFP3,$A328)++SUMIFS([0]!LCapitalfp2,[0]!LMoisfp2,$A328)+SUMIFS([0]!LCapitalFP4,[0]!LMoisFP4,$A328)++SUMIFS([0]!LCapitalFP1,[0]!LMoisFP1,$A328)</f>
        <v>#NAME?</v>
      </c>
      <c r="C328" s="7" t="e">
        <f>+SUMIFS([0]!LIntérêtsfp2,[0]!LMoisfp2,$A328)+SUMIFS([0]!LIntérêtsFP3,[0]!LMoisFP3,$A328)+SUMIFS([0]!LIntérêtsFP4,[0]!LMoisFP4,$A328)+SUMIFS([0]!LIntérêtsFP1,[0]!LMoisFP1,$A328)</f>
        <v>#NAME?</v>
      </c>
      <c r="D328" s="7" t="e">
        <f>+SUMIFS([0]!LAssuranceFp2,[0]!LMoisfp2,$A328)+SUMIFS([0]!LAssuranceFP3,[0]!LMoisFP3,$A328)+SUMIFS([0]!LAssuranceFP4,[0]!LMoisFP4,$A328)+SUMIFS([0]!LAssuranceFP1,[0]!LMoisFP1,$A328)</f>
        <v>#NAME?</v>
      </c>
      <c r="E328" s="7" t="e">
        <f t="shared" si="22"/>
        <v>#NAME?</v>
      </c>
      <c r="F328" s="6" t="e">
        <f t="shared" si="20"/>
        <v>#NAME?</v>
      </c>
      <c r="G328" s="6" t="e">
        <f t="shared" si="21"/>
        <v>#NAME?</v>
      </c>
      <c r="H328" s="1" t="e">
        <f>IF(AND(MONTH(DATEVALUE([0]!Moisfp2&amp;"1"))=G328,[0]!Anneefp2=F328),[0]!Montantfp2,0)+IF(AND(MONTH(DATEVALUE([0]!MoisFP3&amp;"1"))=G328,[0]!AnnéeFP3=F328),[0]!MontantFP3,0)+IF(AND(MONTH(DATEVALUE([0]!MoisFP4&amp;"1"))=G328,[0]!AnnéeFP4=F328),[0]!MontantFP4,0)+IF(AND(MONTH(DATEVALUE([0]!MoisFP1&amp;"1"))=G328,[0]!AnneeFP1=F328),[0]!MontantFP1,0)</f>
        <v>#NAME?</v>
      </c>
      <c r="I328" s="6" t="s">
        <v>40</v>
      </c>
      <c r="J328" s="6" t="s">
        <v>99</v>
      </c>
      <c r="K328" s="6" t="s">
        <v>41</v>
      </c>
    </row>
    <row r="329" spans="1:11">
      <c r="A329" s="5" t="e">
        <f t="shared" si="23"/>
        <v>#NAME?</v>
      </c>
      <c r="B329" s="7" t="e">
        <f>SUMIFS([0]!LCapitalFP3,[0]!LMoisFP3,$A329)++SUMIFS([0]!LCapitalfp2,[0]!LMoisfp2,$A329)+SUMIFS([0]!LCapitalFP4,[0]!LMoisFP4,$A329)++SUMIFS([0]!LCapitalFP1,[0]!LMoisFP1,$A329)</f>
        <v>#NAME?</v>
      </c>
      <c r="C329" s="7" t="e">
        <f>+SUMIFS([0]!LIntérêtsfp2,[0]!LMoisfp2,$A329)+SUMIFS([0]!LIntérêtsFP3,[0]!LMoisFP3,$A329)+SUMIFS([0]!LIntérêtsFP4,[0]!LMoisFP4,$A329)+SUMIFS([0]!LIntérêtsFP1,[0]!LMoisFP1,$A329)</f>
        <v>#NAME?</v>
      </c>
      <c r="D329" s="7" t="e">
        <f>+SUMIFS([0]!LAssuranceFp2,[0]!LMoisfp2,$A329)+SUMIFS([0]!LAssuranceFP3,[0]!LMoisFP3,$A329)+SUMIFS([0]!LAssuranceFP4,[0]!LMoisFP4,$A329)+SUMIFS([0]!LAssuranceFP1,[0]!LMoisFP1,$A329)</f>
        <v>#NAME?</v>
      </c>
      <c r="E329" s="7" t="e">
        <f t="shared" si="22"/>
        <v>#NAME?</v>
      </c>
      <c r="F329" s="6" t="e">
        <f t="shared" si="20"/>
        <v>#NAME?</v>
      </c>
      <c r="G329" s="6" t="e">
        <f t="shared" si="21"/>
        <v>#NAME?</v>
      </c>
      <c r="H329" s="1" t="e">
        <f>IF(AND(MONTH(DATEVALUE([0]!Moisfp2&amp;"1"))=G329,[0]!Anneefp2=F329),[0]!Montantfp2,0)+IF(AND(MONTH(DATEVALUE([0]!MoisFP3&amp;"1"))=G329,[0]!AnnéeFP3=F329),[0]!MontantFP3,0)+IF(AND(MONTH(DATEVALUE([0]!MoisFP4&amp;"1"))=G329,[0]!AnnéeFP4=F329),[0]!MontantFP4,0)+IF(AND(MONTH(DATEVALUE([0]!MoisFP1&amp;"1"))=G329,[0]!AnneeFP1=F329),[0]!MontantFP1,0)</f>
        <v>#NAME?</v>
      </c>
      <c r="I329" s="6" t="s">
        <v>40</v>
      </c>
      <c r="J329" s="6" t="s">
        <v>99</v>
      </c>
      <c r="K329" s="6" t="s">
        <v>41</v>
      </c>
    </row>
    <row r="330" spans="1:11">
      <c r="A330" s="5" t="e">
        <f t="shared" si="23"/>
        <v>#NAME?</v>
      </c>
      <c r="B330" s="7" t="e">
        <f>SUMIFS([0]!LCapitalFP3,[0]!LMoisFP3,$A330)++SUMIFS([0]!LCapitalfp2,[0]!LMoisfp2,$A330)+SUMIFS([0]!LCapitalFP4,[0]!LMoisFP4,$A330)++SUMIFS([0]!LCapitalFP1,[0]!LMoisFP1,$A330)</f>
        <v>#NAME?</v>
      </c>
      <c r="C330" s="7" t="e">
        <f>+SUMIFS([0]!LIntérêtsfp2,[0]!LMoisfp2,$A330)+SUMIFS([0]!LIntérêtsFP3,[0]!LMoisFP3,$A330)+SUMIFS([0]!LIntérêtsFP4,[0]!LMoisFP4,$A330)+SUMIFS([0]!LIntérêtsFP1,[0]!LMoisFP1,$A330)</f>
        <v>#NAME?</v>
      </c>
      <c r="D330" s="7" t="e">
        <f>+SUMIFS([0]!LAssuranceFp2,[0]!LMoisfp2,$A330)+SUMIFS([0]!LAssuranceFP3,[0]!LMoisFP3,$A330)+SUMIFS([0]!LAssuranceFP4,[0]!LMoisFP4,$A330)+SUMIFS([0]!LAssuranceFP1,[0]!LMoisFP1,$A330)</f>
        <v>#NAME?</v>
      </c>
      <c r="E330" s="7" t="e">
        <f t="shared" si="22"/>
        <v>#NAME?</v>
      </c>
      <c r="F330" s="6" t="e">
        <f t="shared" si="20"/>
        <v>#NAME?</v>
      </c>
      <c r="G330" s="6" t="e">
        <f t="shared" si="21"/>
        <v>#NAME?</v>
      </c>
      <c r="H330" s="1" t="e">
        <f>IF(AND(MONTH(DATEVALUE([0]!Moisfp2&amp;"1"))=G330,[0]!Anneefp2=F330),[0]!Montantfp2,0)+IF(AND(MONTH(DATEVALUE([0]!MoisFP3&amp;"1"))=G330,[0]!AnnéeFP3=F330),[0]!MontantFP3,0)+IF(AND(MONTH(DATEVALUE([0]!MoisFP4&amp;"1"))=G330,[0]!AnnéeFP4=F330),[0]!MontantFP4,0)+IF(AND(MONTH(DATEVALUE([0]!MoisFP1&amp;"1"))=G330,[0]!AnneeFP1=F330),[0]!MontantFP1,0)</f>
        <v>#NAME?</v>
      </c>
      <c r="I330" s="6" t="s">
        <v>40</v>
      </c>
      <c r="J330" s="6" t="s">
        <v>99</v>
      </c>
      <c r="K330" s="6" t="s">
        <v>41</v>
      </c>
    </row>
    <row r="331" spans="1:11">
      <c r="A331" s="5" t="e">
        <f t="shared" si="23"/>
        <v>#NAME?</v>
      </c>
      <c r="B331" s="7" t="e">
        <f>SUMIFS([0]!LCapitalFP3,[0]!LMoisFP3,$A331)++SUMIFS([0]!LCapitalfp2,[0]!LMoisfp2,$A331)+SUMIFS([0]!LCapitalFP4,[0]!LMoisFP4,$A331)++SUMIFS([0]!LCapitalFP1,[0]!LMoisFP1,$A331)</f>
        <v>#NAME?</v>
      </c>
      <c r="C331" s="7" t="e">
        <f>+SUMIFS([0]!LIntérêtsfp2,[0]!LMoisfp2,$A331)+SUMIFS([0]!LIntérêtsFP3,[0]!LMoisFP3,$A331)+SUMIFS([0]!LIntérêtsFP4,[0]!LMoisFP4,$A331)+SUMIFS([0]!LIntérêtsFP1,[0]!LMoisFP1,$A331)</f>
        <v>#NAME?</v>
      </c>
      <c r="D331" s="7" t="e">
        <f>+SUMIFS([0]!LAssuranceFp2,[0]!LMoisfp2,$A331)+SUMIFS([0]!LAssuranceFP3,[0]!LMoisFP3,$A331)+SUMIFS([0]!LAssuranceFP4,[0]!LMoisFP4,$A331)+SUMIFS([0]!LAssuranceFP1,[0]!LMoisFP1,$A331)</f>
        <v>#NAME?</v>
      </c>
      <c r="E331" s="7" t="e">
        <f t="shared" si="22"/>
        <v>#NAME?</v>
      </c>
      <c r="F331" s="6" t="e">
        <f t="shared" si="20"/>
        <v>#NAME?</v>
      </c>
      <c r="G331" s="6" t="e">
        <f t="shared" si="21"/>
        <v>#NAME?</v>
      </c>
      <c r="H331" s="1" t="e">
        <f>IF(AND(MONTH(DATEVALUE([0]!Moisfp2&amp;"1"))=G331,[0]!Anneefp2=F331),[0]!Montantfp2,0)+IF(AND(MONTH(DATEVALUE([0]!MoisFP3&amp;"1"))=G331,[0]!AnnéeFP3=F331),[0]!MontantFP3,0)+IF(AND(MONTH(DATEVALUE([0]!MoisFP4&amp;"1"))=G331,[0]!AnnéeFP4=F331),[0]!MontantFP4,0)+IF(AND(MONTH(DATEVALUE([0]!MoisFP1&amp;"1"))=G331,[0]!AnneeFP1=F331),[0]!MontantFP1,0)</f>
        <v>#NAME?</v>
      </c>
      <c r="I331" s="6" t="s">
        <v>40</v>
      </c>
      <c r="J331" s="6" t="s">
        <v>99</v>
      </c>
      <c r="K331" s="6" t="s">
        <v>41</v>
      </c>
    </row>
    <row r="332" spans="1:11">
      <c r="A332" s="5" t="e">
        <f t="shared" si="23"/>
        <v>#NAME?</v>
      </c>
      <c r="B332" s="7" t="e">
        <f>SUMIFS([0]!LCapitalFP3,[0]!LMoisFP3,$A332)++SUMIFS([0]!LCapitalfp2,[0]!LMoisfp2,$A332)+SUMIFS([0]!LCapitalFP4,[0]!LMoisFP4,$A332)++SUMIFS([0]!LCapitalFP1,[0]!LMoisFP1,$A332)</f>
        <v>#NAME?</v>
      </c>
      <c r="C332" s="7" t="e">
        <f>+SUMIFS([0]!LIntérêtsfp2,[0]!LMoisfp2,$A332)+SUMIFS([0]!LIntérêtsFP3,[0]!LMoisFP3,$A332)+SUMIFS([0]!LIntérêtsFP4,[0]!LMoisFP4,$A332)+SUMIFS([0]!LIntérêtsFP1,[0]!LMoisFP1,$A332)</f>
        <v>#NAME?</v>
      </c>
      <c r="D332" s="7" t="e">
        <f>+SUMIFS([0]!LAssuranceFp2,[0]!LMoisfp2,$A332)+SUMIFS([0]!LAssuranceFP3,[0]!LMoisFP3,$A332)+SUMIFS([0]!LAssuranceFP4,[0]!LMoisFP4,$A332)+SUMIFS([0]!LAssuranceFP1,[0]!LMoisFP1,$A332)</f>
        <v>#NAME?</v>
      </c>
      <c r="E332" s="7" t="e">
        <f t="shared" si="22"/>
        <v>#NAME?</v>
      </c>
      <c r="F332" s="6" t="e">
        <f t="shared" si="20"/>
        <v>#NAME?</v>
      </c>
      <c r="G332" s="6" t="e">
        <f t="shared" si="21"/>
        <v>#NAME?</v>
      </c>
      <c r="H332" s="1" t="e">
        <f>IF(AND(MONTH(DATEVALUE([0]!Moisfp2&amp;"1"))=G332,[0]!Anneefp2=F332),[0]!Montantfp2,0)+IF(AND(MONTH(DATEVALUE([0]!MoisFP3&amp;"1"))=G332,[0]!AnnéeFP3=F332),[0]!MontantFP3,0)+IF(AND(MONTH(DATEVALUE([0]!MoisFP4&amp;"1"))=G332,[0]!AnnéeFP4=F332),[0]!MontantFP4,0)+IF(AND(MONTH(DATEVALUE([0]!MoisFP1&amp;"1"))=G332,[0]!AnneeFP1=F332),[0]!MontantFP1,0)</f>
        <v>#NAME?</v>
      </c>
      <c r="I332" s="6" t="s">
        <v>40</v>
      </c>
      <c r="J332" s="6" t="s">
        <v>99</v>
      </c>
      <c r="K332" s="6" t="s">
        <v>41</v>
      </c>
    </row>
    <row r="333" spans="1:11">
      <c r="A333" s="5" t="e">
        <f t="shared" si="23"/>
        <v>#NAME?</v>
      </c>
      <c r="B333" s="7" t="e">
        <f>SUMIFS([0]!LCapitalFP3,[0]!LMoisFP3,$A333)++SUMIFS([0]!LCapitalfp2,[0]!LMoisfp2,$A333)+SUMIFS([0]!LCapitalFP4,[0]!LMoisFP4,$A333)++SUMIFS([0]!LCapitalFP1,[0]!LMoisFP1,$A333)</f>
        <v>#NAME?</v>
      </c>
      <c r="C333" s="7" t="e">
        <f>+SUMIFS([0]!LIntérêtsfp2,[0]!LMoisfp2,$A333)+SUMIFS([0]!LIntérêtsFP3,[0]!LMoisFP3,$A333)+SUMIFS([0]!LIntérêtsFP4,[0]!LMoisFP4,$A333)+SUMIFS([0]!LIntérêtsFP1,[0]!LMoisFP1,$A333)</f>
        <v>#NAME?</v>
      </c>
      <c r="D333" s="7" t="e">
        <f>+SUMIFS([0]!LAssuranceFp2,[0]!LMoisfp2,$A333)+SUMIFS([0]!LAssuranceFP3,[0]!LMoisFP3,$A333)+SUMIFS([0]!LAssuranceFP4,[0]!LMoisFP4,$A333)+SUMIFS([0]!LAssuranceFP1,[0]!LMoisFP1,$A333)</f>
        <v>#NAME?</v>
      </c>
      <c r="E333" s="7" t="e">
        <f t="shared" si="22"/>
        <v>#NAME?</v>
      </c>
      <c r="F333" s="6" t="e">
        <f t="shared" si="20"/>
        <v>#NAME?</v>
      </c>
      <c r="G333" s="6" t="e">
        <f t="shared" si="21"/>
        <v>#NAME?</v>
      </c>
      <c r="H333" s="1" t="e">
        <f>IF(AND(MONTH(DATEVALUE([0]!Moisfp2&amp;"1"))=G333,[0]!Anneefp2=F333),[0]!Montantfp2,0)+IF(AND(MONTH(DATEVALUE([0]!MoisFP3&amp;"1"))=G333,[0]!AnnéeFP3=F333),[0]!MontantFP3,0)+IF(AND(MONTH(DATEVALUE([0]!MoisFP4&amp;"1"))=G333,[0]!AnnéeFP4=F333),[0]!MontantFP4,0)+IF(AND(MONTH(DATEVALUE([0]!MoisFP1&amp;"1"))=G333,[0]!AnneeFP1=F333),[0]!MontantFP1,0)</f>
        <v>#NAME?</v>
      </c>
      <c r="I333" s="6" t="s">
        <v>40</v>
      </c>
      <c r="J333" s="6" t="s">
        <v>99</v>
      </c>
      <c r="K333" s="6" t="s">
        <v>41</v>
      </c>
    </row>
    <row r="334" spans="1:11">
      <c r="A334" s="5" t="e">
        <f t="shared" si="23"/>
        <v>#NAME?</v>
      </c>
      <c r="B334" s="7" t="e">
        <f>SUMIFS([0]!LCapitalFP3,[0]!LMoisFP3,$A334)++SUMIFS([0]!LCapitalfp2,[0]!LMoisfp2,$A334)+SUMIFS([0]!LCapitalFP4,[0]!LMoisFP4,$A334)++SUMIFS([0]!LCapitalFP1,[0]!LMoisFP1,$A334)</f>
        <v>#NAME?</v>
      </c>
      <c r="C334" s="7" t="e">
        <f>+SUMIFS([0]!LIntérêtsfp2,[0]!LMoisfp2,$A334)+SUMIFS([0]!LIntérêtsFP3,[0]!LMoisFP3,$A334)+SUMIFS([0]!LIntérêtsFP4,[0]!LMoisFP4,$A334)+SUMIFS([0]!LIntérêtsFP1,[0]!LMoisFP1,$A334)</f>
        <v>#NAME?</v>
      </c>
      <c r="D334" s="7" t="e">
        <f>+SUMIFS([0]!LAssuranceFp2,[0]!LMoisfp2,$A334)+SUMIFS([0]!LAssuranceFP3,[0]!LMoisFP3,$A334)+SUMIFS([0]!LAssuranceFP4,[0]!LMoisFP4,$A334)+SUMIFS([0]!LAssuranceFP1,[0]!LMoisFP1,$A334)</f>
        <v>#NAME?</v>
      </c>
      <c r="E334" s="7" t="e">
        <f t="shared" si="22"/>
        <v>#NAME?</v>
      </c>
      <c r="F334" s="6" t="e">
        <f t="shared" si="20"/>
        <v>#NAME?</v>
      </c>
      <c r="G334" s="6" t="e">
        <f t="shared" si="21"/>
        <v>#NAME?</v>
      </c>
      <c r="H334" s="1" t="e">
        <f>IF(AND(MONTH(DATEVALUE([0]!Moisfp2&amp;"1"))=G334,[0]!Anneefp2=F334),[0]!Montantfp2,0)+IF(AND(MONTH(DATEVALUE([0]!MoisFP3&amp;"1"))=G334,[0]!AnnéeFP3=F334),[0]!MontantFP3,0)+IF(AND(MONTH(DATEVALUE([0]!MoisFP4&amp;"1"))=G334,[0]!AnnéeFP4=F334),[0]!MontantFP4,0)+IF(AND(MONTH(DATEVALUE([0]!MoisFP1&amp;"1"))=G334,[0]!AnneeFP1=F334),[0]!MontantFP1,0)</f>
        <v>#NAME?</v>
      </c>
      <c r="I334" s="6" t="s">
        <v>40</v>
      </c>
      <c r="J334" s="6" t="s">
        <v>99</v>
      </c>
      <c r="K334" s="6" t="s">
        <v>41</v>
      </c>
    </row>
    <row r="335" spans="1:11">
      <c r="A335" s="5" t="e">
        <f t="shared" si="23"/>
        <v>#NAME?</v>
      </c>
      <c r="B335" s="7" t="e">
        <f>SUMIFS([0]!LCapitalFP3,[0]!LMoisFP3,$A335)++SUMIFS([0]!LCapitalfp2,[0]!LMoisfp2,$A335)+SUMIFS([0]!LCapitalFP4,[0]!LMoisFP4,$A335)++SUMIFS([0]!LCapitalFP1,[0]!LMoisFP1,$A335)</f>
        <v>#NAME?</v>
      </c>
      <c r="C335" s="7" t="e">
        <f>+SUMIFS([0]!LIntérêtsfp2,[0]!LMoisfp2,$A335)+SUMIFS([0]!LIntérêtsFP3,[0]!LMoisFP3,$A335)+SUMIFS([0]!LIntérêtsFP4,[0]!LMoisFP4,$A335)+SUMIFS([0]!LIntérêtsFP1,[0]!LMoisFP1,$A335)</f>
        <v>#NAME?</v>
      </c>
      <c r="D335" s="7" t="e">
        <f>+SUMIFS([0]!LAssuranceFp2,[0]!LMoisfp2,$A335)+SUMIFS([0]!LAssuranceFP3,[0]!LMoisFP3,$A335)+SUMIFS([0]!LAssuranceFP4,[0]!LMoisFP4,$A335)+SUMIFS([0]!LAssuranceFP1,[0]!LMoisFP1,$A335)</f>
        <v>#NAME?</v>
      </c>
      <c r="E335" s="7" t="e">
        <f t="shared" si="22"/>
        <v>#NAME?</v>
      </c>
      <c r="F335" s="6" t="e">
        <f t="shared" si="20"/>
        <v>#NAME?</v>
      </c>
      <c r="G335" s="6" t="e">
        <f t="shared" si="21"/>
        <v>#NAME?</v>
      </c>
      <c r="H335" s="1" t="e">
        <f>IF(AND(MONTH(DATEVALUE([0]!Moisfp2&amp;"1"))=G335,[0]!Anneefp2=F335),[0]!Montantfp2,0)+IF(AND(MONTH(DATEVALUE([0]!MoisFP3&amp;"1"))=G335,[0]!AnnéeFP3=F335),[0]!MontantFP3,0)+IF(AND(MONTH(DATEVALUE([0]!MoisFP4&amp;"1"))=G335,[0]!AnnéeFP4=F335),[0]!MontantFP4,0)+IF(AND(MONTH(DATEVALUE([0]!MoisFP1&amp;"1"))=G335,[0]!AnneeFP1=F335),[0]!MontantFP1,0)</f>
        <v>#NAME?</v>
      </c>
      <c r="I335" s="6" t="s">
        <v>40</v>
      </c>
      <c r="J335" s="6" t="s">
        <v>99</v>
      </c>
      <c r="K335" s="6" t="s">
        <v>41</v>
      </c>
    </row>
    <row r="336" spans="1:11">
      <c r="A336" s="5" t="e">
        <f t="shared" si="23"/>
        <v>#NAME?</v>
      </c>
      <c r="B336" s="7" t="e">
        <f>SUMIFS([0]!LCapitalFP3,[0]!LMoisFP3,$A336)++SUMIFS([0]!LCapitalfp2,[0]!LMoisfp2,$A336)+SUMIFS([0]!LCapitalFP4,[0]!LMoisFP4,$A336)++SUMIFS([0]!LCapitalFP1,[0]!LMoisFP1,$A336)</f>
        <v>#NAME?</v>
      </c>
      <c r="C336" s="7" t="e">
        <f>+SUMIFS([0]!LIntérêtsfp2,[0]!LMoisfp2,$A336)+SUMIFS([0]!LIntérêtsFP3,[0]!LMoisFP3,$A336)+SUMIFS([0]!LIntérêtsFP4,[0]!LMoisFP4,$A336)+SUMIFS([0]!LIntérêtsFP1,[0]!LMoisFP1,$A336)</f>
        <v>#NAME?</v>
      </c>
      <c r="D336" s="7" t="e">
        <f>+SUMIFS([0]!LAssuranceFp2,[0]!LMoisfp2,$A336)+SUMIFS([0]!LAssuranceFP3,[0]!LMoisFP3,$A336)+SUMIFS([0]!LAssuranceFP4,[0]!LMoisFP4,$A336)+SUMIFS([0]!LAssuranceFP1,[0]!LMoisFP1,$A336)</f>
        <v>#NAME?</v>
      </c>
      <c r="E336" s="7" t="e">
        <f t="shared" si="22"/>
        <v>#NAME?</v>
      </c>
      <c r="F336" s="6" t="e">
        <f t="shared" si="20"/>
        <v>#NAME?</v>
      </c>
      <c r="G336" s="6" t="e">
        <f t="shared" si="21"/>
        <v>#NAME?</v>
      </c>
      <c r="H336" s="1" t="e">
        <f>IF(AND(MONTH(DATEVALUE([0]!Moisfp2&amp;"1"))=G336,[0]!Anneefp2=F336),[0]!Montantfp2,0)+IF(AND(MONTH(DATEVALUE([0]!MoisFP3&amp;"1"))=G336,[0]!AnnéeFP3=F336),[0]!MontantFP3,0)+IF(AND(MONTH(DATEVALUE([0]!MoisFP4&amp;"1"))=G336,[0]!AnnéeFP4=F336),[0]!MontantFP4,0)+IF(AND(MONTH(DATEVALUE([0]!MoisFP1&amp;"1"))=G336,[0]!AnneeFP1=F336),[0]!MontantFP1,0)</f>
        <v>#NAME?</v>
      </c>
      <c r="I336" s="6" t="s">
        <v>40</v>
      </c>
      <c r="J336" s="6" t="s">
        <v>99</v>
      </c>
      <c r="K336" s="6" t="s">
        <v>41</v>
      </c>
    </row>
    <row r="337" spans="1:11">
      <c r="A337" s="5" t="e">
        <f t="shared" si="23"/>
        <v>#NAME?</v>
      </c>
      <c r="B337" s="7" t="e">
        <f>SUMIFS([0]!LCapitalFP3,[0]!LMoisFP3,$A337)++SUMIFS([0]!LCapitalfp2,[0]!LMoisfp2,$A337)+SUMIFS([0]!LCapitalFP4,[0]!LMoisFP4,$A337)++SUMIFS([0]!LCapitalFP1,[0]!LMoisFP1,$A337)</f>
        <v>#NAME?</v>
      </c>
      <c r="C337" s="7" t="e">
        <f>+SUMIFS([0]!LIntérêtsfp2,[0]!LMoisfp2,$A337)+SUMIFS([0]!LIntérêtsFP3,[0]!LMoisFP3,$A337)+SUMIFS([0]!LIntérêtsFP4,[0]!LMoisFP4,$A337)+SUMIFS([0]!LIntérêtsFP1,[0]!LMoisFP1,$A337)</f>
        <v>#NAME?</v>
      </c>
      <c r="D337" s="7" t="e">
        <f>+SUMIFS([0]!LAssuranceFp2,[0]!LMoisfp2,$A337)+SUMIFS([0]!LAssuranceFP3,[0]!LMoisFP3,$A337)+SUMIFS([0]!LAssuranceFP4,[0]!LMoisFP4,$A337)+SUMIFS([0]!LAssuranceFP1,[0]!LMoisFP1,$A337)</f>
        <v>#NAME?</v>
      </c>
      <c r="E337" s="7" t="e">
        <f t="shared" si="22"/>
        <v>#NAME?</v>
      </c>
      <c r="F337" s="6" t="e">
        <f t="shared" si="20"/>
        <v>#NAME?</v>
      </c>
      <c r="G337" s="6" t="e">
        <f t="shared" si="21"/>
        <v>#NAME?</v>
      </c>
      <c r="H337" s="1" t="e">
        <f>IF(AND(MONTH(DATEVALUE([0]!Moisfp2&amp;"1"))=G337,[0]!Anneefp2=F337),[0]!Montantfp2,0)+IF(AND(MONTH(DATEVALUE([0]!MoisFP3&amp;"1"))=G337,[0]!AnnéeFP3=F337),[0]!MontantFP3,0)+IF(AND(MONTH(DATEVALUE([0]!MoisFP4&amp;"1"))=G337,[0]!AnnéeFP4=F337),[0]!MontantFP4,0)+IF(AND(MONTH(DATEVALUE([0]!MoisFP1&amp;"1"))=G337,[0]!AnneeFP1=F337),[0]!MontantFP1,0)</f>
        <v>#NAME?</v>
      </c>
      <c r="I337" s="6" t="s">
        <v>40</v>
      </c>
      <c r="J337" s="6" t="s">
        <v>99</v>
      </c>
      <c r="K337" s="6" t="s">
        <v>41</v>
      </c>
    </row>
    <row r="338" spans="1:11">
      <c r="A338" s="5" t="e">
        <f t="shared" si="23"/>
        <v>#NAME?</v>
      </c>
      <c r="B338" s="7" t="e">
        <f>SUMIFS([0]!LCapitalFP3,[0]!LMoisFP3,$A338)++SUMIFS([0]!LCapitalfp2,[0]!LMoisfp2,$A338)+SUMIFS([0]!LCapitalFP4,[0]!LMoisFP4,$A338)++SUMIFS([0]!LCapitalFP1,[0]!LMoisFP1,$A338)</f>
        <v>#NAME?</v>
      </c>
      <c r="C338" s="7" t="e">
        <f>+SUMIFS([0]!LIntérêtsfp2,[0]!LMoisfp2,$A338)+SUMIFS([0]!LIntérêtsFP3,[0]!LMoisFP3,$A338)+SUMIFS([0]!LIntérêtsFP4,[0]!LMoisFP4,$A338)+SUMIFS([0]!LIntérêtsFP1,[0]!LMoisFP1,$A338)</f>
        <v>#NAME?</v>
      </c>
      <c r="D338" s="7" t="e">
        <f>+SUMIFS([0]!LAssuranceFp2,[0]!LMoisfp2,$A338)+SUMIFS([0]!LAssuranceFP3,[0]!LMoisFP3,$A338)+SUMIFS([0]!LAssuranceFP4,[0]!LMoisFP4,$A338)+SUMIFS([0]!LAssuranceFP1,[0]!LMoisFP1,$A338)</f>
        <v>#NAME?</v>
      </c>
      <c r="E338" s="7" t="e">
        <f t="shared" si="22"/>
        <v>#NAME?</v>
      </c>
      <c r="F338" s="6" t="e">
        <f t="shared" si="20"/>
        <v>#NAME?</v>
      </c>
      <c r="G338" s="6" t="e">
        <f t="shared" si="21"/>
        <v>#NAME?</v>
      </c>
      <c r="H338" s="1" t="e">
        <f>IF(AND(MONTH(DATEVALUE([0]!Moisfp2&amp;"1"))=G338,[0]!Anneefp2=F338),[0]!Montantfp2,0)+IF(AND(MONTH(DATEVALUE([0]!MoisFP3&amp;"1"))=G338,[0]!AnnéeFP3=F338),[0]!MontantFP3,0)+IF(AND(MONTH(DATEVALUE([0]!MoisFP4&amp;"1"))=G338,[0]!AnnéeFP4=F338),[0]!MontantFP4,0)+IF(AND(MONTH(DATEVALUE([0]!MoisFP1&amp;"1"))=G338,[0]!AnneeFP1=F338),[0]!MontantFP1,0)</f>
        <v>#NAME?</v>
      </c>
      <c r="I338" s="6" t="s">
        <v>40</v>
      </c>
      <c r="J338" s="6" t="s">
        <v>99</v>
      </c>
      <c r="K338" s="6" t="s">
        <v>41</v>
      </c>
    </row>
    <row r="339" spans="1:11">
      <c r="A339" s="5" t="e">
        <f t="shared" si="23"/>
        <v>#NAME?</v>
      </c>
      <c r="B339" s="7" t="e">
        <f>SUMIFS([0]!LCapitalFP3,[0]!LMoisFP3,$A339)++SUMIFS([0]!LCapitalfp2,[0]!LMoisfp2,$A339)+SUMIFS([0]!LCapitalFP4,[0]!LMoisFP4,$A339)++SUMIFS([0]!LCapitalFP1,[0]!LMoisFP1,$A339)</f>
        <v>#NAME?</v>
      </c>
      <c r="C339" s="7" t="e">
        <f>+SUMIFS([0]!LIntérêtsfp2,[0]!LMoisfp2,$A339)+SUMIFS([0]!LIntérêtsFP3,[0]!LMoisFP3,$A339)+SUMIFS([0]!LIntérêtsFP4,[0]!LMoisFP4,$A339)+SUMIFS([0]!LIntérêtsFP1,[0]!LMoisFP1,$A339)</f>
        <v>#NAME?</v>
      </c>
      <c r="D339" s="7" t="e">
        <f>+SUMIFS([0]!LAssuranceFp2,[0]!LMoisfp2,$A339)+SUMIFS([0]!LAssuranceFP3,[0]!LMoisFP3,$A339)+SUMIFS([0]!LAssuranceFP4,[0]!LMoisFP4,$A339)+SUMIFS([0]!LAssuranceFP1,[0]!LMoisFP1,$A339)</f>
        <v>#NAME?</v>
      </c>
      <c r="E339" s="7" t="e">
        <f t="shared" si="22"/>
        <v>#NAME?</v>
      </c>
      <c r="F339" s="6" t="e">
        <f t="shared" si="20"/>
        <v>#NAME?</v>
      </c>
      <c r="G339" s="6" t="e">
        <f t="shared" si="21"/>
        <v>#NAME?</v>
      </c>
      <c r="H339" s="1" t="e">
        <f>IF(AND(MONTH(DATEVALUE([0]!Moisfp2&amp;"1"))=G339,[0]!Anneefp2=F339),[0]!Montantfp2,0)+IF(AND(MONTH(DATEVALUE([0]!MoisFP3&amp;"1"))=G339,[0]!AnnéeFP3=F339),[0]!MontantFP3,0)+IF(AND(MONTH(DATEVALUE([0]!MoisFP4&amp;"1"))=G339,[0]!AnnéeFP4=F339),[0]!MontantFP4,0)+IF(AND(MONTH(DATEVALUE([0]!MoisFP1&amp;"1"))=G339,[0]!AnneeFP1=F339),[0]!MontantFP1,0)</f>
        <v>#NAME?</v>
      </c>
      <c r="I339" s="6" t="s">
        <v>40</v>
      </c>
      <c r="J339" s="6" t="s">
        <v>99</v>
      </c>
      <c r="K339" s="6" t="s">
        <v>41</v>
      </c>
    </row>
    <row r="340" spans="1:11">
      <c r="A340" s="5" t="e">
        <f t="shared" si="23"/>
        <v>#NAME?</v>
      </c>
      <c r="B340" s="7" t="e">
        <f>SUMIFS([0]!LCapitalFP3,[0]!LMoisFP3,$A340)++SUMIFS([0]!LCapitalfp2,[0]!LMoisfp2,$A340)+SUMIFS([0]!LCapitalFP4,[0]!LMoisFP4,$A340)++SUMIFS([0]!LCapitalFP1,[0]!LMoisFP1,$A340)</f>
        <v>#NAME?</v>
      </c>
      <c r="C340" s="7" t="e">
        <f>+SUMIFS([0]!LIntérêtsfp2,[0]!LMoisfp2,$A340)+SUMIFS([0]!LIntérêtsFP3,[0]!LMoisFP3,$A340)+SUMIFS([0]!LIntérêtsFP4,[0]!LMoisFP4,$A340)+SUMIFS([0]!LIntérêtsFP1,[0]!LMoisFP1,$A340)</f>
        <v>#NAME?</v>
      </c>
      <c r="D340" s="7" t="e">
        <f>+SUMIFS([0]!LAssuranceFp2,[0]!LMoisfp2,$A340)+SUMIFS([0]!LAssuranceFP3,[0]!LMoisFP3,$A340)+SUMIFS([0]!LAssuranceFP4,[0]!LMoisFP4,$A340)+SUMIFS([0]!LAssuranceFP1,[0]!LMoisFP1,$A340)</f>
        <v>#NAME?</v>
      </c>
      <c r="E340" s="7" t="e">
        <f t="shared" si="22"/>
        <v>#NAME?</v>
      </c>
      <c r="F340" s="6" t="e">
        <f t="shared" si="20"/>
        <v>#NAME?</v>
      </c>
      <c r="G340" s="6" t="e">
        <f t="shared" si="21"/>
        <v>#NAME?</v>
      </c>
      <c r="H340" s="1" t="e">
        <f>IF(AND(MONTH(DATEVALUE([0]!Moisfp2&amp;"1"))=G340,[0]!Anneefp2=F340),[0]!Montantfp2,0)+IF(AND(MONTH(DATEVALUE([0]!MoisFP3&amp;"1"))=G340,[0]!AnnéeFP3=F340),[0]!MontantFP3,0)+IF(AND(MONTH(DATEVALUE([0]!MoisFP4&amp;"1"))=G340,[0]!AnnéeFP4=F340),[0]!MontantFP4,0)+IF(AND(MONTH(DATEVALUE([0]!MoisFP1&amp;"1"))=G340,[0]!AnneeFP1=F340),[0]!MontantFP1,0)</f>
        <v>#NAME?</v>
      </c>
      <c r="I340" s="6" t="s">
        <v>40</v>
      </c>
      <c r="J340" s="6" t="s">
        <v>99</v>
      </c>
      <c r="K340" s="6" t="s">
        <v>41</v>
      </c>
    </row>
    <row r="341" spans="1:11">
      <c r="A341" s="5" t="e">
        <f t="shared" si="23"/>
        <v>#NAME?</v>
      </c>
      <c r="B341" s="7" t="e">
        <f>SUMIFS([0]!LCapitalFP3,[0]!LMoisFP3,$A341)++SUMIFS([0]!LCapitalfp2,[0]!LMoisfp2,$A341)+SUMIFS([0]!LCapitalFP4,[0]!LMoisFP4,$A341)++SUMIFS([0]!LCapitalFP1,[0]!LMoisFP1,$A341)</f>
        <v>#NAME?</v>
      </c>
      <c r="C341" s="7" t="e">
        <f>+SUMIFS([0]!LIntérêtsfp2,[0]!LMoisfp2,$A341)+SUMIFS([0]!LIntérêtsFP3,[0]!LMoisFP3,$A341)+SUMIFS([0]!LIntérêtsFP4,[0]!LMoisFP4,$A341)+SUMIFS([0]!LIntérêtsFP1,[0]!LMoisFP1,$A341)</f>
        <v>#NAME?</v>
      </c>
      <c r="D341" s="7" t="e">
        <f>+SUMIFS([0]!LAssuranceFp2,[0]!LMoisfp2,$A341)+SUMIFS([0]!LAssuranceFP3,[0]!LMoisFP3,$A341)+SUMIFS([0]!LAssuranceFP4,[0]!LMoisFP4,$A341)+SUMIFS([0]!LAssuranceFP1,[0]!LMoisFP1,$A341)</f>
        <v>#NAME?</v>
      </c>
      <c r="E341" s="7" t="e">
        <f t="shared" si="22"/>
        <v>#NAME?</v>
      </c>
      <c r="F341" s="6" t="e">
        <f t="shared" si="20"/>
        <v>#NAME?</v>
      </c>
      <c r="G341" s="6" t="e">
        <f t="shared" si="21"/>
        <v>#NAME?</v>
      </c>
      <c r="H341" s="1" t="e">
        <f>IF(AND(MONTH(DATEVALUE([0]!Moisfp2&amp;"1"))=G341,[0]!Anneefp2=F341),[0]!Montantfp2,0)+IF(AND(MONTH(DATEVALUE([0]!MoisFP3&amp;"1"))=G341,[0]!AnnéeFP3=F341),[0]!MontantFP3,0)+IF(AND(MONTH(DATEVALUE([0]!MoisFP4&amp;"1"))=G341,[0]!AnnéeFP4=F341),[0]!MontantFP4,0)+IF(AND(MONTH(DATEVALUE([0]!MoisFP1&amp;"1"))=G341,[0]!AnneeFP1=F341),[0]!MontantFP1,0)</f>
        <v>#NAME?</v>
      </c>
      <c r="I341" s="6" t="s">
        <v>40</v>
      </c>
      <c r="J341" s="6" t="s">
        <v>99</v>
      </c>
      <c r="K341" s="6" t="s">
        <v>41</v>
      </c>
    </row>
    <row r="342" spans="1:11">
      <c r="A342" s="5" t="e">
        <f t="shared" si="23"/>
        <v>#NAME?</v>
      </c>
      <c r="B342" s="7" t="e">
        <f>SUMIFS([0]!LCapitalFP3,[0]!LMoisFP3,$A342)++SUMIFS([0]!LCapitalfp2,[0]!LMoisfp2,$A342)+SUMIFS([0]!LCapitalFP4,[0]!LMoisFP4,$A342)++SUMIFS([0]!LCapitalFP1,[0]!LMoisFP1,$A342)</f>
        <v>#NAME?</v>
      </c>
      <c r="C342" s="7" t="e">
        <f>+SUMIFS([0]!LIntérêtsfp2,[0]!LMoisfp2,$A342)+SUMIFS([0]!LIntérêtsFP3,[0]!LMoisFP3,$A342)+SUMIFS([0]!LIntérêtsFP4,[0]!LMoisFP4,$A342)+SUMIFS([0]!LIntérêtsFP1,[0]!LMoisFP1,$A342)</f>
        <v>#NAME?</v>
      </c>
      <c r="D342" s="7" t="e">
        <f>+SUMIFS([0]!LAssuranceFp2,[0]!LMoisfp2,$A342)+SUMIFS([0]!LAssuranceFP3,[0]!LMoisFP3,$A342)+SUMIFS([0]!LAssuranceFP4,[0]!LMoisFP4,$A342)+SUMIFS([0]!LAssuranceFP1,[0]!LMoisFP1,$A342)</f>
        <v>#NAME?</v>
      </c>
      <c r="E342" s="7" t="e">
        <f t="shared" si="22"/>
        <v>#NAME?</v>
      </c>
      <c r="F342" s="6" t="e">
        <f t="shared" si="20"/>
        <v>#NAME?</v>
      </c>
      <c r="G342" s="6" t="e">
        <f t="shared" si="21"/>
        <v>#NAME?</v>
      </c>
      <c r="H342" s="1" t="e">
        <f>IF(AND(MONTH(DATEVALUE([0]!Moisfp2&amp;"1"))=G342,[0]!Anneefp2=F342),[0]!Montantfp2,0)+IF(AND(MONTH(DATEVALUE([0]!MoisFP3&amp;"1"))=G342,[0]!AnnéeFP3=F342),[0]!MontantFP3,0)+IF(AND(MONTH(DATEVALUE([0]!MoisFP4&amp;"1"))=G342,[0]!AnnéeFP4=F342),[0]!MontantFP4,0)+IF(AND(MONTH(DATEVALUE([0]!MoisFP1&amp;"1"))=G342,[0]!AnneeFP1=F342),[0]!MontantFP1,0)</f>
        <v>#NAME?</v>
      </c>
      <c r="I342" s="6" t="s">
        <v>40</v>
      </c>
      <c r="J342" s="6" t="s">
        <v>99</v>
      </c>
      <c r="K342" s="6" t="s">
        <v>41</v>
      </c>
    </row>
    <row r="343" spans="1:11">
      <c r="A343" s="5" t="e">
        <f t="shared" si="23"/>
        <v>#NAME?</v>
      </c>
      <c r="B343" s="7" t="e">
        <f>SUMIFS([0]!LCapitalFP3,[0]!LMoisFP3,$A343)++SUMIFS([0]!LCapitalfp2,[0]!LMoisfp2,$A343)+SUMIFS([0]!LCapitalFP4,[0]!LMoisFP4,$A343)++SUMIFS([0]!LCapitalFP1,[0]!LMoisFP1,$A343)</f>
        <v>#NAME?</v>
      </c>
      <c r="C343" s="7" t="e">
        <f>+SUMIFS([0]!LIntérêtsfp2,[0]!LMoisfp2,$A343)+SUMIFS([0]!LIntérêtsFP3,[0]!LMoisFP3,$A343)+SUMIFS([0]!LIntérêtsFP4,[0]!LMoisFP4,$A343)+SUMIFS([0]!LIntérêtsFP1,[0]!LMoisFP1,$A343)</f>
        <v>#NAME?</v>
      </c>
      <c r="D343" s="7" t="e">
        <f>+SUMIFS([0]!LAssuranceFp2,[0]!LMoisfp2,$A343)+SUMIFS([0]!LAssuranceFP3,[0]!LMoisFP3,$A343)+SUMIFS([0]!LAssuranceFP4,[0]!LMoisFP4,$A343)+SUMIFS([0]!LAssuranceFP1,[0]!LMoisFP1,$A343)</f>
        <v>#NAME?</v>
      </c>
      <c r="E343" s="7" t="e">
        <f t="shared" si="22"/>
        <v>#NAME?</v>
      </c>
      <c r="F343" s="6" t="e">
        <f t="shared" si="20"/>
        <v>#NAME?</v>
      </c>
      <c r="G343" s="6" t="e">
        <f t="shared" si="21"/>
        <v>#NAME?</v>
      </c>
      <c r="H343" s="1" t="e">
        <f>IF(AND(MONTH(DATEVALUE([0]!Moisfp2&amp;"1"))=G343,[0]!Anneefp2=F343),[0]!Montantfp2,0)+IF(AND(MONTH(DATEVALUE([0]!MoisFP3&amp;"1"))=G343,[0]!AnnéeFP3=F343),[0]!MontantFP3,0)+IF(AND(MONTH(DATEVALUE([0]!MoisFP4&amp;"1"))=G343,[0]!AnnéeFP4=F343),[0]!MontantFP4,0)+IF(AND(MONTH(DATEVALUE([0]!MoisFP1&amp;"1"))=G343,[0]!AnneeFP1=F343),[0]!MontantFP1,0)</f>
        <v>#NAME?</v>
      </c>
      <c r="I343" s="6" t="s">
        <v>40</v>
      </c>
      <c r="J343" s="6" t="s">
        <v>99</v>
      </c>
      <c r="K343" s="6" t="s">
        <v>41</v>
      </c>
    </row>
    <row r="344" spans="1:11">
      <c r="A344" s="5" t="e">
        <f t="shared" si="23"/>
        <v>#NAME?</v>
      </c>
      <c r="B344" s="7" t="e">
        <f>SUMIFS([0]!LCapitalFP3,[0]!LMoisFP3,$A344)++SUMIFS([0]!LCapitalfp2,[0]!LMoisfp2,$A344)+SUMIFS([0]!LCapitalFP4,[0]!LMoisFP4,$A344)++SUMIFS([0]!LCapitalFP1,[0]!LMoisFP1,$A344)</f>
        <v>#NAME?</v>
      </c>
      <c r="C344" s="7" t="e">
        <f>+SUMIFS([0]!LIntérêtsfp2,[0]!LMoisfp2,$A344)+SUMIFS([0]!LIntérêtsFP3,[0]!LMoisFP3,$A344)+SUMIFS([0]!LIntérêtsFP4,[0]!LMoisFP4,$A344)+SUMIFS([0]!LIntérêtsFP1,[0]!LMoisFP1,$A344)</f>
        <v>#NAME?</v>
      </c>
      <c r="D344" s="7" t="e">
        <f>+SUMIFS([0]!LAssuranceFp2,[0]!LMoisfp2,$A344)+SUMIFS([0]!LAssuranceFP3,[0]!LMoisFP3,$A344)+SUMIFS([0]!LAssuranceFP4,[0]!LMoisFP4,$A344)+SUMIFS([0]!LAssuranceFP1,[0]!LMoisFP1,$A344)</f>
        <v>#NAME?</v>
      </c>
      <c r="E344" s="7" t="e">
        <f t="shared" si="22"/>
        <v>#NAME?</v>
      </c>
      <c r="F344" s="6" t="e">
        <f t="shared" si="20"/>
        <v>#NAME?</v>
      </c>
      <c r="G344" s="6" t="e">
        <f t="shared" si="21"/>
        <v>#NAME?</v>
      </c>
      <c r="H344" s="1" t="e">
        <f>IF(AND(MONTH(DATEVALUE([0]!Moisfp2&amp;"1"))=G344,[0]!Anneefp2=F344),[0]!Montantfp2,0)+IF(AND(MONTH(DATEVALUE([0]!MoisFP3&amp;"1"))=G344,[0]!AnnéeFP3=F344),[0]!MontantFP3,0)+IF(AND(MONTH(DATEVALUE([0]!MoisFP4&amp;"1"))=G344,[0]!AnnéeFP4=F344),[0]!MontantFP4,0)+IF(AND(MONTH(DATEVALUE([0]!MoisFP1&amp;"1"))=G344,[0]!AnneeFP1=F344),[0]!MontantFP1,0)</f>
        <v>#NAME?</v>
      </c>
      <c r="I344" s="6" t="s">
        <v>40</v>
      </c>
      <c r="J344" s="6" t="s">
        <v>99</v>
      </c>
      <c r="K344" s="6" t="s">
        <v>41</v>
      </c>
    </row>
    <row r="345" spans="1:11">
      <c r="A345" s="5" t="e">
        <f t="shared" si="23"/>
        <v>#NAME?</v>
      </c>
      <c r="B345" s="7" t="e">
        <f>SUMIFS([0]!LCapitalFP3,[0]!LMoisFP3,$A345)++SUMIFS([0]!LCapitalfp2,[0]!LMoisfp2,$A345)+SUMIFS([0]!LCapitalFP4,[0]!LMoisFP4,$A345)++SUMIFS([0]!LCapitalFP1,[0]!LMoisFP1,$A345)</f>
        <v>#NAME?</v>
      </c>
      <c r="C345" s="7" t="e">
        <f>+SUMIFS([0]!LIntérêtsfp2,[0]!LMoisfp2,$A345)+SUMIFS([0]!LIntérêtsFP3,[0]!LMoisFP3,$A345)+SUMIFS([0]!LIntérêtsFP4,[0]!LMoisFP4,$A345)+SUMIFS([0]!LIntérêtsFP1,[0]!LMoisFP1,$A345)</f>
        <v>#NAME?</v>
      </c>
      <c r="D345" s="7" t="e">
        <f>+SUMIFS([0]!LAssuranceFp2,[0]!LMoisfp2,$A345)+SUMIFS([0]!LAssuranceFP3,[0]!LMoisFP3,$A345)+SUMIFS([0]!LAssuranceFP4,[0]!LMoisFP4,$A345)+SUMIFS([0]!LAssuranceFP1,[0]!LMoisFP1,$A345)</f>
        <v>#NAME?</v>
      </c>
      <c r="E345" s="7" t="e">
        <f t="shared" si="22"/>
        <v>#NAME?</v>
      </c>
      <c r="F345" s="6" t="e">
        <f t="shared" si="20"/>
        <v>#NAME?</v>
      </c>
      <c r="G345" s="6" t="e">
        <f t="shared" si="21"/>
        <v>#NAME?</v>
      </c>
      <c r="H345" s="1" t="e">
        <f>IF(AND(MONTH(DATEVALUE([0]!Moisfp2&amp;"1"))=G345,[0]!Anneefp2=F345),[0]!Montantfp2,0)+IF(AND(MONTH(DATEVALUE([0]!MoisFP3&amp;"1"))=G345,[0]!AnnéeFP3=F345),[0]!MontantFP3,0)+IF(AND(MONTH(DATEVALUE([0]!MoisFP4&amp;"1"))=G345,[0]!AnnéeFP4=F345),[0]!MontantFP4,0)+IF(AND(MONTH(DATEVALUE([0]!MoisFP1&amp;"1"))=G345,[0]!AnneeFP1=F345),[0]!MontantFP1,0)</f>
        <v>#NAME?</v>
      </c>
      <c r="I345" s="6" t="s">
        <v>40</v>
      </c>
      <c r="J345" s="6" t="s">
        <v>99</v>
      </c>
      <c r="K345" s="6" t="s">
        <v>41</v>
      </c>
    </row>
    <row r="346" spans="1:11">
      <c r="A346" s="5" t="e">
        <f t="shared" si="23"/>
        <v>#NAME?</v>
      </c>
      <c r="B346" s="7" t="e">
        <f>SUMIFS([0]!LCapitalFP3,[0]!LMoisFP3,$A346)++SUMIFS([0]!LCapitalfp2,[0]!LMoisfp2,$A346)+SUMIFS([0]!LCapitalFP4,[0]!LMoisFP4,$A346)++SUMIFS([0]!LCapitalFP1,[0]!LMoisFP1,$A346)</f>
        <v>#NAME?</v>
      </c>
      <c r="C346" s="7" t="e">
        <f>+SUMIFS([0]!LIntérêtsfp2,[0]!LMoisfp2,$A346)+SUMIFS([0]!LIntérêtsFP3,[0]!LMoisFP3,$A346)+SUMIFS([0]!LIntérêtsFP4,[0]!LMoisFP4,$A346)+SUMIFS([0]!LIntérêtsFP1,[0]!LMoisFP1,$A346)</f>
        <v>#NAME?</v>
      </c>
      <c r="D346" s="7" t="e">
        <f>+SUMIFS([0]!LAssuranceFp2,[0]!LMoisfp2,$A346)+SUMIFS([0]!LAssuranceFP3,[0]!LMoisFP3,$A346)+SUMIFS([0]!LAssuranceFP4,[0]!LMoisFP4,$A346)+SUMIFS([0]!LAssuranceFP1,[0]!LMoisFP1,$A346)</f>
        <v>#NAME?</v>
      </c>
      <c r="E346" s="7" t="e">
        <f t="shared" si="22"/>
        <v>#NAME?</v>
      </c>
      <c r="F346" s="6" t="e">
        <f t="shared" si="20"/>
        <v>#NAME?</v>
      </c>
      <c r="G346" s="6" t="e">
        <f t="shared" si="21"/>
        <v>#NAME?</v>
      </c>
      <c r="H346" s="1" t="e">
        <f>IF(AND(MONTH(DATEVALUE([0]!Moisfp2&amp;"1"))=G346,[0]!Anneefp2=F346),[0]!Montantfp2,0)+IF(AND(MONTH(DATEVALUE([0]!MoisFP3&amp;"1"))=G346,[0]!AnnéeFP3=F346),[0]!MontantFP3,0)+IF(AND(MONTH(DATEVALUE([0]!MoisFP4&amp;"1"))=G346,[0]!AnnéeFP4=F346),[0]!MontantFP4,0)+IF(AND(MONTH(DATEVALUE([0]!MoisFP1&amp;"1"))=G346,[0]!AnneeFP1=F346),[0]!MontantFP1,0)</f>
        <v>#NAME?</v>
      </c>
      <c r="I346" s="6" t="s">
        <v>40</v>
      </c>
      <c r="J346" s="6" t="s">
        <v>99</v>
      </c>
      <c r="K346" s="6" t="s">
        <v>41</v>
      </c>
    </row>
    <row r="347" spans="1:11">
      <c r="A347" s="5" t="e">
        <f t="shared" si="23"/>
        <v>#NAME?</v>
      </c>
      <c r="B347" s="7" t="e">
        <f>SUMIFS([0]!LCapitalFP3,[0]!LMoisFP3,$A347)++SUMIFS([0]!LCapitalfp2,[0]!LMoisfp2,$A347)+SUMIFS([0]!LCapitalFP4,[0]!LMoisFP4,$A347)++SUMIFS([0]!LCapitalFP1,[0]!LMoisFP1,$A347)</f>
        <v>#NAME?</v>
      </c>
      <c r="C347" s="7" t="e">
        <f>+SUMIFS([0]!LIntérêtsfp2,[0]!LMoisfp2,$A347)+SUMIFS([0]!LIntérêtsFP3,[0]!LMoisFP3,$A347)+SUMIFS([0]!LIntérêtsFP4,[0]!LMoisFP4,$A347)+SUMIFS([0]!LIntérêtsFP1,[0]!LMoisFP1,$A347)</f>
        <v>#NAME?</v>
      </c>
      <c r="D347" s="7" t="e">
        <f>+SUMIFS([0]!LAssuranceFp2,[0]!LMoisfp2,$A347)+SUMIFS([0]!LAssuranceFP3,[0]!LMoisFP3,$A347)+SUMIFS([0]!LAssuranceFP4,[0]!LMoisFP4,$A347)+SUMIFS([0]!LAssuranceFP1,[0]!LMoisFP1,$A347)</f>
        <v>#NAME?</v>
      </c>
      <c r="E347" s="7" t="e">
        <f t="shared" si="22"/>
        <v>#NAME?</v>
      </c>
      <c r="F347" s="6" t="e">
        <f t="shared" si="20"/>
        <v>#NAME?</v>
      </c>
      <c r="G347" s="6" t="e">
        <f t="shared" si="21"/>
        <v>#NAME?</v>
      </c>
      <c r="H347" s="1" t="e">
        <f>IF(AND(MONTH(DATEVALUE([0]!Moisfp2&amp;"1"))=G347,[0]!Anneefp2=F347),[0]!Montantfp2,0)+IF(AND(MONTH(DATEVALUE([0]!MoisFP3&amp;"1"))=G347,[0]!AnnéeFP3=F347),[0]!MontantFP3,0)+IF(AND(MONTH(DATEVALUE([0]!MoisFP4&amp;"1"))=G347,[0]!AnnéeFP4=F347),[0]!MontantFP4,0)+IF(AND(MONTH(DATEVALUE([0]!MoisFP1&amp;"1"))=G347,[0]!AnneeFP1=F347),[0]!MontantFP1,0)</f>
        <v>#NAME?</v>
      </c>
      <c r="I347" s="6" t="s">
        <v>40</v>
      </c>
      <c r="J347" s="6" t="s">
        <v>99</v>
      </c>
      <c r="K347" s="6" t="s">
        <v>41</v>
      </c>
    </row>
    <row r="348" spans="1:11">
      <c r="A348" s="5" t="e">
        <f t="shared" si="23"/>
        <v>#NAME?</v>
      </c>
      <c r="B348" s="7" t="e">
        <f>SUMIFS([0]!LCapitalFP3,[0]!LMoisFP3,$A348)++SUMIFS([0]!LCapitalfp2,[0]!LMoisfp2,$A348)+SUMIFS([0]!LCapitalFP4,[0]!LMoisFP4,$A348)++SUMIFS([0]!LCapitalFP1,[0]!LMoisFP1,$A348)</f>
        <v>#NAME?</v>
      </c>
      <c r="C348" s="7" t="e">
        <f>+SUMIFS([0]!LIntérêtsfp2,[0]!LMoisfp2,$A348)+SUMIFS([0]!LIntérêtsFP3,[0]!LMoisFP3,$A348)+SUMIFS([0]!LIntérêtsFP4,[0]!LMoisFP4,$A348)+SUMIFS([0]!LIntérêtsFP1,[0]!LMoisFP1,$A348)</f>
        <v>#NAME?</v>
      </c>
      <c r="D348" s="7" t="e">
        <f>+SUMIFS([0]!LAssuranceFp2,[0]!LMoisfp2,$A348)+SUMIFS([0]!LAssuranceFP3,[0]!LMoisFP3,$A348)+SUMIFS([0]!LAssuranceFP4,[0]!LMoisFP4,$A348)+SUMIFS([0]!LAssuranceFP1,[0]!LMoisFP1,$A348)</f>
        <v>#NAME?</v>
      </c>
      <c r="E348" s="7" t="e">
        <f t="shared" si="22"/>
        <v>#NAME?</v>
      </c>
      <c r="F348" s="6" t="e">
        <f t="shared" si="20"/>
        <v>#NAME?</v>
      </c>
      <c r="G348" s="6" t="e">
        <f t="shared" si="21"/>
        <v>#NAME?</v>
      </c>
      <c r="H348" s="1" t="e">
        <f>IF(AND(MONTH(DATEVALUE([0]!Moisfp2&amp;"1"))=G348,[0]!Anneefp2=F348),[0]!Montantfp2,0)+IF(AND(MONTH(DATEVALUE([0]!MoisFP3&amp;"1"))=G348,[0]!AnnéeFP3=F348),[0]!MontantFP3,0)+IF(AND(MONTH(DATEVALUE([0]!MoisFP4&amp;"1"))=G348,[0]!AnnéeFP4=F348),[0]!MontantFP4,0)+IF(AND(MONTH(DATEVALUE([0]!MoisFP1&amp;"1"))=G348,[0]!AnneeFP1=F348),[0]!MontantFP1,0)</f>
        <v>#NAME?</v>
      </c>
      <c r="I348" s="6" t="s">
        <v>40</v>
      </c>
      <c r="J348" s="6" t="s">
        <v>99</v>
      </c>
      <c r="K348" s="6" t="s">
        <v>41</v>
      </c>
    </row>
    <row r="349" spans="1:11">
      <c r="A349" s="5" t="e">
        <f t="shared" si="23"/>
        <v>#NAME?</v>
      </c>
      <c r="B349" s="7" t="e">
        <f>SUMIFS([0]!LCapitalFP3,[0]!LMoisFP3,$A349)++SUMIFS([0]!LCapitalfp2,[0]!LMoisfp2,$A349)+SUMIFS([0]!LCapitalFP4,[0]!LMoisFP4,$A349)++SUMIFS([0]!LCapitalFP1,[0]!LMoisFP1,$A349)</f>
        <v>#NAME?</v>
      </c>
      <c r="C349" s="7" t="e">
        <f>+SUMIFS([0]!LIntérêtsfp2,[0]!LMoisfp2,$A349)+SUMIFS([0]!LIntérêtsFP3,[0]!LMoisFP3,$A349)+SUMIFS([0]!LIntérêtsFP4,[0]!LMoisFP4,$A349)+SUMIFS([0]!LIntérêtsFP1,[0]!LMoisFP1,$A349)</f>
        <v>#NAME?</v>
      </c>
      <c r="D349" s="7" t="e">
        <f>+SUMIFS([0]!LAssuranceFp2,[0]!LMoisfp2,$A349)+SUMIFS([0]!LAssuranceFP3,[0]!LMoisFP3,$A349)+SUMIFS([0]!LAssuranceFP4,[0]!LMoisFP4,$A349)+SUMIFS([0]!LAssuranceFP1,[0]!LMoisFP1,$A349)</f>
        <v>#NAME?</v>
      </c>
      <c r="E349" s="7" t="e">
        <f t="shared" si="22"/>
        <v>#NAME?</v>
      </c>
      <c r="F349" s="6" t="e">
        <f t="shared" si="20"/>
        <v>#NAME?</v>
      </c>
      <c r="G349" s="6" t="e">
        <f t="shared" si="21"/>
        <v>#NAME?</v>
      </c>
      <c r="H349" s="1" t="e">
        <f>IF(AND(MONTH(DATEVALUE([0]!Moisfp2&amp;"1"))=G349,[0]!Anneefp2=F349),[0]!Montantfp2,0)+IF(AND(MONTH(DATEVALUE([0]!MoisFP3&amp;"1"))=G349,[0]!AnnéeFP3=F349),[0]!MontantFP3,0)+IF(AND(MONTH(DATEVALUE([0]!MoisFP4&amp;"1"))=G349,[0]!AnnéeFP4=F349),[0]!MontantFP4,0)+IF(AND(MONTH(DATEVALUE([0]!MoisFP1&amp;"1"))=G349,[0]!AnneeFP1=F349),[0]!MontantFP1,0)</f>
        <v>#NAME?</v>
      </c>
      <c r="I349" s="6" t="s">
        <v>40</v>
      </c>
      <c r="J349" s="6" t="s">
        <v>99</v>
      </c>
      <c r="K349" s="6" t="s">
        <v>41</v>
      </c>
    </row>
    <row r="350" spans="1:11">
      <c r="A350" s="5" t="e">
        <f t="shared" si="23"/>
        <v>#NAME?</v>
      </c>
      <c r="B350" s="7" t="e">
        <f>SUMIFS([0]!LCapitalFP3,[0]!LMoisFP3,$A350)++SUMIFS([0]!LCapitalfp2,[0]!LMoisfp2,$A350)+SUMIFS([0]!LCapitalFP4,[0]!LMoisFP4,$A350)++SUMIFS([0]!LCapitalFP1,[0]!LMoisFP1,$A350)</f>
        <v>#NAME?</v>
      </c>
      <c r="C350" s="7" t="e">
        <f>+SUMIFS([0]!LIntérêtsfp2,[0]!LMoisfp2,$A350)+SUMIFS([0]!LIntérêtsFP3,[0]!LMoisFP3,$A350)+SUMIFS([0]!LIntérêtsFP4,[0]!LMoisFP4,$A350)+SUMIFS([0]!LIntérêtsFP1,[0]!LMoisFP1,$A350)</f>
        <v>#NAME?</v>
      </c>
      <c r="D350" s="7" t="e">
        <f>+SUMIFS([0]!LAssuranceFp2,[0]!LMoisfp2,$A350)+SUMIFS([0]!LAssuranceFP3,[0]!LMoisFP3,$A350)+SUMIFS([0]!LAssuranceFP4,[0]!LMoisFP4,$A350)+SUMIFS([0]!LAssuranceFP1,[0]!LMoisFP1,$A350)</f>
        <v>#NAME?</v>
      </c>
      <c r="E350" s="7" t="e">
        <f t="shared" si="22"/>
        <v>#NAME?</v>
      </c>
      <c r="F350" s="6" t="e">
        <f t="shared" si="20"/>
        <v>#NAME?</v>
      </c>
      <c r="G350" s="6" t="e">
        <f t="shared" si="21"/>
        <v>#NAME?</v>
      </c>
      <c r="H350" s="1" t="e">
        <f>IF(AND(MONTH(DATEVALUE([0]!Moisfp2&amp;"1"))=G350,[0]!Anneefp2=F350),[0]!Montantfp2,0)+IF(AND(MONTH(DATEVALUE([0]!MoisFP3&amp;"1"))=G350,[0]!AnnéeFP3=F350),[0]!MontantFP3,0)+IF(AND(MONTH(DATEVALUE([0]!MoisFP4&amp;"1"))=G350,[0]!AnnéeFP4=F350),[0]!MontantFP4,0)+IF(AND(MONTH(DATEVALUE([0]!MoisFP1&amp;"1"))=G350,[0]!AnneeFP1=F350),[0]!MontantFP1,0)</f>
        <v>#NAME?</v>
      </c>
      <c r="I350" s="6" t="s">
        <v>40</v>
      </c>
      <c r="J350" s="6" t="s">
        <v>99</v>
      </c>
      <c r="K350" s="6" t="s">
        <v>41</v>
      </c>
    </row>
    <row r="351" spans="1:11">
      <c r="A351" s="5" t="e">
        <f t="shared" si="23"/>
        <v>#NAME?</v>
      </c>
      <c r="B351" s="7" t="e">
        <f>SUMIFS([0]!LCapitalFP3,[0]!LMoisFP3,$A351)++SUMIFS([0]!LCapitalfp2,[0]!LMoisfp2,$A351)+SUMIFS([0]!LCapitalFP4,[0]!LMoisFP4,$A351)++SUMIFS([0]!LCapitalFP1,[0]!LMoisFP1,$A351)</f>
        <v>#NAME?</v>
      </c>
      <c r="C351" s="7" t="e">
        <f>+SUMIFS([0]!LIntérêtsfp2,[0]!LMoisfp2,$A351)+SUMIFS([0]!LIntérêtsFP3,[0]!LMoisFP3,$A351)+SUMIFS([0]!LIntérêtsFP4,[0]!LMoisFP4,$A351)+SUMIFS([0]!LIntérêtsFP1,[0]!LMoisFP1,$A351)</f>
        <v>#NAME?</v>
      </c>
      <c r="D351" s="7" t="e">
        <f>+SUMIFS([0]!LAssuranceFp2,[0]!LMoisfp2,$A351)+SUMIFS([0]!LAssuranceFP3,[0]!LMoisFP3,$A351)+SUMIFS([0]!LAssuranceFP4,[0]!LMoisFP4,$A351)+SUMIFS([0]!LAssuranceFP1,[0]!LMoisFP1,$A351)</f>
        <v>#NAME?</v>
      </c>
      <c r="E351" s="7" t="e">
        <f t="shared" si="22"/>
        <v>#NAME?</v>
      </c>
      <c r="F351" s="6" t="e">
        <f t="shared" si="20"/>
        <v>#NAME?</v>
      </c>
      <c r="G351" s="6" t="e">
        <f t="shared" si="21"/>
        <v>#NAME?</v>
      </c>
      <c r="H351" s="1" t="e">
        <f>IF(AND(MONTH(DATEVALUE([0]!Moisfp2&amp;"1"))=G351,[0]!Anneefp2=F351),[0]!Montantfp2,0)+IF(AND(MONTH(DATEVALUE([0]!MoisFP3&amp;"1"))=G351,[0]!AnnéeFP3=F351),[0]!MontantFP3,0)+IF(AND(MONTH(DATEVALUE([0]!MoisFP4&amp;"1"))=G351,[0]!AnnéeFP4=F351),[0]!MontantFP4,0)+IF(AND(MONTH(DATEVALUE([0]!MoisFP1&amp;"1"))=G351,[0]!AnneeFP1=F351),[0]!MontantFP1,0)</f>
        <v>#NAME?</v>
      </c>
      <c r="I351" s="6" t="s">
        <v>40</v>
      </c>
      <c r="J351" s="6" t="s">
        <v>99</v>
      </c>
      <c r="K351" s="6" t="s">
        <v>41</v>
      </c>
    </row>
    <row r="352" spans="1:11">
      <c r="A352" s="5" t="e">
        <f t="shared" si="23"/>
        <v>#NAME?</v>
      </c>
      <c r="B352" s="7" t="e">
        <f>SUMIFS([0]!LCapitalFP3,[0]!LMoisFP3,$A352)++SUMIFS([0]!LCapitalfp2,[0]!LMoisfp2,$A352)+SUMIFS([0]!LCapitalFP4,[0]!LMoisFP4,$A352)++SUMIFS([0]!LCapitalFP1,[0]!LMoisFP1,$A352)</f>
        <v>#NAME?</v>
      </c>
      <c r="C352" s="7" t="e">
        <f>+SUMIFS([0]!LIntérêtsfp2,[0]!LMoisfp2,$A352)+SUMIFS([0]!LIntérêtsFP3,[0]!LMoisFP3,$A352)+SUMIFS([0]!LIntérêtsFP4,[0]!LMoisFP4,$A352)+SUMIFS([0]!LIntérêtsFP1,[0]!LMoisFP1,$A352)</f>
        <v>#NAME?</v>
      </c>
      <c r="D352" s="7" t="e">
        <f>+SUMIFS([0]!LAssuranceFp2,[0]!LMoisfp2,$A352)+SUMIFS([0]!LAssuranceFP3,[0]!LMoisFP3,$A352)+SUMIFS([0]!LAssuranceFP4,[0]!LMoisFP4,$A352)+SUMIFS([0]!LAssuranceFP1,[0]!LMoisFP1,$A352)</f>
        <v>#NAME?</v>
      </c>
      <c r="E352" s="7" t="e">
        <f t="shared" si="22"/>
        <v>#NAME?</v>
      </c>
      <c r="F352" s="6" t="e">
        <f t="shared" si="20"/>
        <v>#NAME?</v>
      </c>
      <c r="G352" s="6" t="e">
        <f t="shared" si="21"/>
        <v>#NAME?</v>
      </c>
      <c r="H352" s="1" t="e">
        <f>IF(AND(MONTH(DATEVALUE([0]!Moisfp2&amp;"1"))=G352,[0]!Anneefp2=F352),[0]!Montantfp2,0)+IF(AND(MONTH(DATEVALUE([0]!MoisFP3&amp;"1"))=G352,[0]!AnnéeFP3=F352),[0]!MontantFP3,0)+IF(AND(MONTH(DATEVALUE([0]!MoisFP4&amp;"1"))=G352,[0]!AnnéeFP4=F352),[0]!MontantFP4,0)+IF(AND(MONTH(DATEVALUE([0]!MoisFP1&amp;"1"))=G352,[0]!AnneeFP1=F352),[0]!MontantFP1,0)</f>
        <v>#NAME?</v>
      </c>
      <c r="I352" s="6" t="s">
        <v>40</v>
      </c>
      <c r="J352" s="6" t="s">
        <v>99</v>
      </c>
      <c r="K352" s="6" t="s">
        <v>41</v>
      </c>
    </row>
    <row r="353" spans="1:11">
      <c r="A353" s="5" t="e">
        <f t="shared" si="23"/>
        <v>#NAME?</v>
      </c>
      <c r="B353" s="7" t="e">
        <f>SUMIFS([0]!LCapitalFP3,[0]!LMoisFP3,$A353)++SUMIFS([0]!LCapitalfp2,[0]!LMoisfp2,$A353)+SUMIFS([0]!LCapitalFP4,[0]!LMoisFP4,$A353)++SUMIFS([0]!LCapitalFP1,[0]!LMoisFP1,$A353)</f>
        <v>#NAME?</v>
      </c>
      <c r="C353" s="7" t="e">
        <f>+SUMIFS([0]!LIntérêtsfp2,[0]!LMoisfp2,$A353)+SUMIFS([0]!LIntérêtsFP3,[0]!LMoisFP3,$A353)+SUMIFS([0]!LIntérêtsFP4,[0]!LMoisFP4,$A353)+SUMIFS([0]!LIntérêtsFP1,[0]!LMoisFP1,$A353)</f>
        <v>#NAME?</v>
      </c>
      <c r="D353" s="7" t="e">
        <f>+SUMIFS([0]!LAssuranceFp2,[0]!LMoisfp2,$A353)+SUMIFS([0]!LAssuranceFP3,[0]!LMoisFP3,$A353)+SUMIFS([0]!LAssuranceFP4,[0]!LMoisFP4,$A353)+SUMIFS([0]!LAssuranceFP1,[0]!LMoisFP1,$A353)</f>
        <v>#NAME?</v>
      </c>
      <c r="E353" s="7" t="e">
        <f t="shared" si="22"/>
        <v>#NAME?</v>
      </c>
      <c r="F353" s="6" t="e">
        <f t="shared" si="20"/>
        <v>#NAME?</v>
      </c>
      <c r="G353" s="6" t="e">
        <f t="shared" si="21"/>
        <v>#NAME?</v>
      </c>
      <c r="H353" s="1" t="e">
        <f>IF(AND(MONTH(DATEVALUE([0]!Moisfp2&amp;"1"))=G353,[0]!Anneefp2=F353),[0]!Montantfp2,0)+IF(AND(MONTH(DATEVALUE([0]!MoisFP3&amp;"1"))=G353,[0]!AnnéeFP3=F353),[0]!MontantFP3,0)+IF(AND(MONTH(DATEVALUE([0]!MoisFP4&amp;"1"))=G353,[0]!AnnéeFP4=F353),[0]!MontantFP4,0)+IF(AND(MONTH(DATEVALUE([0]!MoisFP1&amp;"1"))=G353,[0]!AnneeFP1=F353),[0]!MontantFP1,0)</f>
        <v>#NAME?</v>
      </c>
      <c r="I353" s="6" t="s">
        <v>40</v>
      </c>
      <c r="J353" s="6" t="s">
        <v>99</v>
      </c>
      <c r="K353" s="6" t="s">
        <v>41</v>
      </c>
    </row>
    <row r="354" spans="1:11">
      <c r="A354" s="5" t="e">
        <f t="shared" si="23"/>
        <v>#NAME?</v>
      </c>
      <c r="B354" s="7" t="e">
        <f>SUMIFS([0]!LCapitalFP3,[0]!LMoisFP3,$A354)++SUMIFS([0]!LCapitalfp2,[0]!LMoisfp2,$A354)+SUMIFS([0]!LCapitalFP4,[0]!LMoisFP4,$A354)++SUMIFS([0]!LCapitalFP1,[0]!LMoisFP1,$A354)</f>
        <v>#NAME?</v>
      </c>
      <c r="C354" s="7" t="e">
        <f>+SUMIFS([0]!LIntérêtsfp2,[0]!LMoisfp2,$A354)+SUMIFS([0]!LIntérêtsFP3,[0]!LMoisFP3,$A354)+SUMIFS([0]!LIntérêtsFP4,[0]!LMoisFP4,$A354)+SUMIFS([0]!LIntérêtsFP1,[0]!LMoisFP1,$A354)</f>
        <v>#NAME?</v>
      </c>
      <c r="D354" s="7" t="e">
        <f>+SUMIFS([0]!LAssuranceFp2,[0]!LMoisfp2,$A354)+SUMIFS([0]!LAssuranceFP3,[0]!LMoisFP3,$A354)+SUMIFS([0]!LAssuranceFP4,[0]!LMoisFP4,$A354)+SUMIFS([0]!LAssuranceFP1,[0]!LMoisFP1,$A354)</f>
        <v>#NAME?</v>
      </c>
      <c r="E354" s="7" t="e">
        <f t="shared" si="22"/>
        <v>#NAME?</v>
      </c>
      <c r="F354" s="6" t="e">
        <f t="shared" si="20"/>
        <v>#NAME?</v>
      </c>
      <c r="G354" s="6" t="e">
        <f t="shared" si="21"/>
        <v>#NAME?</v>
      </c>
      <c r="H354" s="1" t="e">
        <f>IF(AND(MONTH(DATEVALUE([0]!Moisfp2&amp;"1"))=G354,[0]!Anneefp2=F354),[0]!Montantfp2,0)+IF(AND(MONTH(DATEVALUE([0]!MoisFP3&amp;"1"))=G354,[0]!AnnéeFP3=F354),[0]!MontantFP3,0)+IF(AND(MONTH(DATEVALUE([0]!MoisFP4&amp;"1"))=G354,[0]!AnnéeFP4=F354),[0]!MontantFP4,0)+IF(AND(MONTH(DATEVALUE([0]!MoisFP1&amp;"1"))=G354,[0]!AnneeFP1=F354),[0]!MontantFP1,0)</f>
        <v>#NAME?</v>
      </c>
      <c r="I354" s="6" t="s">
        <v>40</v>
      </c>
      <c r="J354" s="6" t="s">
        <v>99</v>
      </c>
      <c r="K354" s="6" t="s">
        <v>41</v>
      </c>
    </row>
    <row r="355" spans="1:11">
      <c r="A355" s="5" t="e">
        <f t="shared" si="23"/>
        <v>#NAME?</v>
      </c>
      <c r="B355" s="7" t="e">
        <f>SUMIFS([0]!LCapitalFP3,[0]!LMoisFP3,$A355)++SUMIFS([0]!LCapitalfp2,[0]!LMoisfp2,$A355)+SUMIFS([0]!LCapitalFP4,[0]!LMoisFP4,$A355)++SUMIFS([0]!LCapitalFP1,[0]!LMoisFP1,$A355)</f>
        <v>#NAME?</v>
      </c>
      <c r="C355" s="7" t="e">
        <f>+SUMIFS([0]!LIntérêtsfp2,[0]!LMoisfp2,$A355)+SUMIFS([0]!LIntérêtsFP3,[0]!LMoisFP3,$A355)+SUMIFS([0]!LIntérêtsFP4,[0]!LMoisFP4,$A355)+SUMIFS([0]!LIntérêtsFP1,[0]!LMoisFP1,$A355)</f>
        <v>#NAME?</v>
      </c>
      <c r="D355" s="7" t="e">
        <f>+SUMIFS([0]!LAssuranceFp2,[0]!LMoisfp2,$A355)+SUMIFS([0]!LAssuranceFP3,[0]!LMoisFP3,$A355)+SUMIFS([0]!LAssuranceFP4,[0]!LMoisFP4,$A355)+SUMIFS([0]!LAssuranceFP1,[0]!LMoisFP1,$A355)</f>
        <v>#NAME?</v>
      </c>
      <c r="E355" s="7" t="e">
        <f t="shared" si="22"/>
        <v>#NAME?</v>
      </c>
      <c r="F355" s="6" t="e">
        <f t="shared" si="20"/>
        <v>#NAME?</v>
      </c>
      <c r="G355" s="6" t="e">
        <f t="shared" si="21"/>
        <v>#NAME?</v>
      </c>
      <c r="H355" s="1" t="e">
        <f>IF(AND(MONTH(DATEVALUE([0]!Moisfp2&amp;"1"))=G355,[0]!Anneefp2=F355),[0]!Montantfp2,0)+IF(AND(MONTH(DATEVALUE([0]!MoisFP3&amp;"1"))=G355,[0]!AnnéeFP3=F355),[0]!MontantFP3,0)+IF(AND(MONTH(DATEVALUE([0]!MoisFP4&amp;"1"))=G355,[0]!AnnéeFP4=F355),[0]!MontantFP4,0)+IF(AND(MONTH(DATEVALUE([0]!MoisFP1&amp;"1"))=G355,[0]!AnneeFP1=F355),[0]!MontantFP1,0)</f>
        <v>#NAME?</v>
      </c>
      <c r="I355" s="6" t="s">
        <v>40</v>
      </c>
      <c r="J355" s="6" t="s">
        <v>99</v>
      </c>
      <c r="K355" s="6" t="s">
        <v>41</v>
      </c>
    </row>
    <row r="356" spans="1:11">
      <c r="A356" s="5" t="e">
        <f t="shared" si="23"/>
        <v>#NAME?</v>
      </c>
      <c r="B356" s="7" t="e">
        <f>SUMIFS([0]!LCapitalFP3,[0]!LMoisFP3,$A356)++SUMIFS([0]!LCapitalfp2,[0]!LMoisfp2,$A356)+SUMIFS([0]!LCapitalFP4,[0]!LMoisFP4,$A356)++SUMIFS([0]!LCapitalFP1,[0]!LMoisFP1,$A356)</f>
        <v>#NAME?</v>
      </c>
      <c r="C356" s="7" t="e">
        <f>+SUMIFS([0]!LIntérêtsfp2,[0]!LMoisfp2,$A356)+SUMIFS([0]!LIntérêtsFP3,[0]!LMoisFP3,$A356)+SUMIFS([0]!LIntérêtsFP4,[0]!LMoisFP4,$A356)+SUMIFS([0]!LIntérêtsFP1,[0]!LMoisFP1,$A356)</f>
        <v>#NAME?</v>
      </c>
      <c r="D356" s="7" t="e">
        <f>+SUMIFS([0]!LAssuranceFp2,[0]!LMoisfp2,$A356)+SUMIFS([0]!LAssuranceFP3,[0]!LMoisFP3,$A356)+SUMIFS([0]!LAssuranceFP4,[0]!LMoisFP4,$A356)+SUMIFS([0]!LAssuranceFP1,[0]!LMoisFP1,$A356)</f>
        <v>#NAME?</v>
      </c>
      <c r="E356" s="7" t="e">
        <f t="shared" si="22"/>
        <v>#NAME?</v>
      </c>
      <c r="F356" s="6" t="e">
        <f t="shared" si="20"/>
        <v>#NAME?</v>
      </c>
      <c r="G356" s="6" t="e">
        <f t="shared" si="21"/>
        <v>#NAME?</v>
      </c>
      <c r="H356" s="1" t="e">
        <f>IF(AND(MONTH(DATEVALUE([0]!Moisfp2&amp;"1"))=G356,[0]!Anneefp2=F356),[0]!Montantfp2,0)+IF(AND(MONTH(DATEVALUE([0]!MoisFP3&amp;"1"))=G356,[0]!AnnéeFP3=F356),[0]!MontantFP3,0)+IF(AND(MONTH(DATEVALUE([0]!MoisFP4&amp;"1"))=G356,[0]!AnnéeFP4=F356),[0]!MontantFP4,0)+IF(AND(MONTH(DATEVALUE([0]!MoisFP1&amp;"1"))=G356,[0]!AnneeFP1=F356),[0]!MontantFP1,0)</f>
        <v>#NAME?</v>
      </c>
      <c r="I356" s="6" t="s">
        <v>40</v>
      </c>
      <c r="J356" s="6" t="s">
        <v>99</v>
      </c>
      <c r="K356" s="6" t="s">
        <v>41</v>
      </c>
    </row>
    <row r="357" spans="1:11">
      <c r="A357" s="5" t="e">
        <f t="shared" si="23"/>
        <v>#NAME?</v>
      </c>
      <c r="B357" s="7" t="e">
        <f>SUMIFS([0]!LCapitalFP3,[0]!LMoisFP3,$A357)++SUMIFS([0]!LCapitalfp2,[0]!LMoisfp2,$A357)+SUMIFS([0]!LCapitalFP4,[0]!LMoisFP4,$A357)++SUMIFS([0]!LCapitalFP1,[0]!LMoisFP1,$A357)</f>
        <v>#NAME?</v>
      </c>
      <c r="C357" s="7" t="e">
        <f>+SUMIFS([0]!LIntérêtsfp2,[0]!LMoisfp2,$A357)+SUMIFS([0]!LIntérêtsFP3,[0]!LMoisFP3,$A357)+SUMIFS([0]!LIntérêtsFP4,[0]!LMoisFP4,$A357)+SUMIFS([0]!LIntérêtsFP1,[0]!LMoisFP1,$A357)</f>
        <v>#NAME?</v>
      </c>
      <c r="D357" s="7" t="e">
        <f>+SUMIFS([0]!LAssuranceFp2,[0]!LMoisfp2,$A357)+SUMIFS([0]!LAssuranceFP3,[0]!LMoisFP3,$A357)+SUMIFS([0]!LAssuranceFP4,[0]!LMoisFP4,$A357)+SUMIFS([0]!LAssuranceFP1,[0]!LMoisFP1,$A357)</f>
        <v>#NAME?</v>
      </c>
      <c r="E357" s="7" t="e">
        <f t="shared" si="22"/>
        <v>#NAME?</v>
      </c>
      <c r="F357" s="6" t="e">
        <f t="shared" si="20"/>
        <v>#NAME?</v>
      </c>
      <c r="G357" s="6" t="e">
        <f t="shared" si="21"/>
        <v>#NAME?</v>
      </c>
      <c r="H357" s="1" t="e">
        <f>IF(AND(MONTH(DATEVALUE([0]!Moisfp2&amp;"1"))=G357,[0]!Anneefp2=F357),[0]!Montantfp2,0)+IF(AND(MONTH(DATEVALUE([0]!MoisFP3&amp;"1"))=G357,[0]!AnnéeFP3=F357),[0]!MontantFP3,0)+IF(AND(MONTH(DATEVALUE([0]!MoisFP4&amp;"1"))=G357,[0]!AnnéeFP4=F357),[0]!MontantFP4,0)+IF(AND(MONTH(DATEVALUE([0]!MoisFP1&amp;"1"))=G357,[0]!AnneeFP1=F357),[0]!MontantFP1,0)</f>
        <v>#NAME?</v>
      </c>
      <c r="I357" s="6" t="s">
        <v>40</v>
      </c>
      <c r="J357" s="6" t="s">
        <v>99</v>
      </c>
      <c r="K357" s="6" t="s">
        <v>41</v>
      </c>
    </row>
    <row r="358" spans="1:11">
      <c r="A358" s="5" t="e">
        <f t="shared" si="23"/>
        <v>#NAME?</v>
      </c>
      <c r="B358" s="7" t="e">
        <f>SUMIFS([0]!LCapitalFP3,[0]!LMoisFP3,$A358)++SUMIFS([0]!LCapitalfp2,[0]!LMoisfp2,$A358)+SUMIFS([0]!LCapitalFP4,[0]!LMoisFP4,$A358)++SUMIFS([0]!LCapitalFP1,[0]!LMoisFP1,$A358)</f>
        <v>#NAME?</v>
      </c>
      <c r="C358" s="7" t="e">
        <f>+SUMIFS([0]!LIntérêtsfp2,[0]!LMoisfp2,$A358)+SUMIFS([0]!LIntérêtsFP3,[0]!LMoisFP3,$A358)+SUMIFS([0]!LIntérêtsFP4,[0]!LMoisFP4,$A358)+SUMIFS([0]!LIntérêtsFP1,[0]!LMoisFP1,$A358)</f>
        <v>#NAME?</v>
      </c>
      <c r="D358" s="7" t="e">
        <f>+SUMIFS([0]!LAssuranceFp2,[0]!LMoisfp2,$A358)+SUMIFS([0]!LAssuranceFP3,[0]!LMoisFP3,$A358)+SUMIFS([0]!LAssuranceFP4,[0]!LMoisFP4,$A358)+SUMIFS([0]!LAssuranceFP1,[0]!LMoisFP1,$A358)</f>
        <v>#NAME?</v>
      </c>
      <c r="E358" s="7" t="e">
        <f t="shared" si="22"/>
        <v>#NAME?</v>
      </c>
      <c r="F358" s="6" t="e">
        <f t="shared" si="20"/>
        <v>#NAME?</v>
      </c>
      <c r="G358" s="6" t="e">
        <f t="shared" si="21"/>
        <v>#NAME?</v>
      </c>
      <c r="H358" s="1" t="e">
        <f>IF(AND(MONTH(DATEVALUE([0]!Moisfp2&amp;"1"))=G358,[0]!Anneefp2=F358),[0]!Montantfp2,0)+IF(AND(MONTH(DATEVALUE([0]!MoisFP3&amp;"1"))=G358,[0]!AnnéeFP3=F358),[0]!MontantFP3,0)+IF(AND(MONTH(DATEVALUE([0]!MoisFP4&amp;"1"))=G358,[0]!AnnéeFP4=F358),[0]!MontantFP4,0)+IF(AND(MONTH(DATEVALUE([0]!MoisFP1&amp;"1"))=G358,[0]!AnneeFP1=F358),[0]!MontantFP1,0)</f>
        <v>#NAME?</v>
      </c>
      <c r="I358" s="6" t="s">
        <v>40</v>
      </c>
      <c r="J358" s="6" t="s">
        <v>99</v>
      </c>
      <c r="K358" s="6" t="s">
        <v>41</v>
      </c>
    </row>
    <row r="359" spans="1:11">
      <c r="A359" s="5" t="e">
        <f t="shared" si="23"/>
        <v>#NAME?</v>
      </c>
      <c r="B359" s="7" t="e">
        <f>SUMIFS([0]!LCapitalFP3,[0]!LMoisFP3,$A359)++SUMIFS([0]!LCapitalfp2,[0]!LMoisfp2,$A359)+SUMIFS([0]!LCapitalFP4,[0]!LMoisFP4,$A359)++SUMIFS([0]!LCapitalFP1,[0]!LMoisFP1,$A359)</f>
        <v>#NAME?</v>
      </c>
      <c r="C359" s="7" t="e">
        <f>+SUMIFS([0]!LIntérêtsfp2,[0]!LMoisfp2,$A359)+SUMIFS([0]!LIntérêtsFP3,[0]!LMoisFP3,$A359)+SUMIFS([0]!LIntérêtsFP4,[0]!LMoisFP4,$A359)+SUMIFS([0]!LIntérêtsFP1,[0]!LMoisFP1,$A359)</f>
        <v>#NAME?</v>
      </c>
      <c r="D359" s="7" t="e">
        <f>+SUMIFS([0]!LAssuranceFp2,[0]!LMoisfp2,$A359)+SUMIFS([0]!LAssuranceFP3,[0]!LMoisFP3,$A359)+SUMIFS([0]!LAssuranceFP4,[0]!LMoisFP4,$A359)+SUMIFS([0]!LAssuranceFP1,[0]!LMoisFP1,$A359)</f>
        <v>#NAME?</v>
      </c>
      <c r="E359" s="7" t="e">
        <f t="shared" si="22"/>
        <v>#NAME?</v>
      </c>
      <c r="F359" s="6" t="e">
        <f t="shared" si="20"/>
        <v>#NAME?</v>
      </c>
      <c r="G359" s="6" t="e">
        <f t="shared" si="21"/>
        <v>#NAME?</v>
      </c>
      <c r="H359" s="1" t="e">
        <f>IF(AND(MONTH(DATEVALUE([0]!Moisfp2&amp;"1"))=G359,[0]!Anneefp2=F359),[0]!Montantfp2,0)+IF(AND(MONTH(DATEVALUE([0]!MoisFP3&amp;"1"))=G359,[0]!AnnéeFP3=F359),[0]!MontantFP3,0)+IF(AND(MONTH(DATEVALUE([0]!MoisFP4&amp;"1"))=G359,[0]!AnnéeFP4=F359),[0]!MontantFP4,0)+IF(AND(MONTH(DATEVALUE([0]!MoisFP1&amp;"1"))=G359,[0]!AnneeFP1=F359),[0]!MontantFP1,0)</f>
        <v>#NAME?</v>
      </c>
      <c r="I359" s="6" t="s">
        <v>40</v>
      </c>
      <c r="J359" s="6" t="s">
        <v>99</v>
      </c>
      <c r="K359" s="6" t="s">
        <v>41</v>
      </c>
    </row>
    <row r="360" spans="1:11">
      <c r="A360" s="5" t="e">
        <f t="shared" si="23"/>
        <v>#NAME?</v>
      </c>
      <c r="B360" s="7" t="e">
        <f>SUMIFS([0]!LCapitalFP3,[0]!LMoisFP3,$A360)++SUMIFS([0]!LCapitalfp2,[0]!LMoisfp2,$A360)+SUMIFS([0]!LCapitalFP4,[0]!LMoisFP4,$A360)++SUMIFS([0]!LCapitalFP1,[0]!LMoisFP1,$A360)</f>
        <v>#NAME?</v>
      </c>
      <c r="C360" s="7" t="e">
        <f>+SUMIFS([0]!LIntérêtsfp2,[0]!LMoisfp2,$A360)+SUMIFS([0]!LIntérêtsFP3,[0]!LMoisFP3,$A360)+SUMIFS([0]!LIntérêtsFP4,[0]!LMoisFP4,$A360)+SUMIFS([0]!LIntérêtsFP1,[0]!LMoisFP1,$A360)</f>
        <v>#NAME?</v>
      </c>
      <c r="D360" s="7" t="e">
        <f>+SUMIFS([0]!LAssuranceFp2,[0]!LMoisfp2,$A360)+SUMIFS([0]!LAssuranceFP3,[0]!LMoisFP3,$A360)+SUMIFS([0]!LAssuranceFP4,[0]!LMoisFP4,$A360)+SUMIFS([0]!LAssuranceFP1,[0]!LMoisFP1,$A360)</f>
        <v>#NAME?</v>
      </c>
      <c r="E360" s="7" t="e">
        <f t="shared" si="22"/>
        <v>#NAME?</v>
      </c>
      <c r="F360" s="6" t="e">
        <f t="shared" si="20"/>
        <v>#NAME?</v>
      </c>
      <c r="G360" s="6" t="e">
        <f t="shared" si="21"/>
        <v>#NAME?</v>
      </c>
      <c r="H360" s="1" t="e">
        <f>IF(AND(MONTH(DATEVALUE([0]!Moisfp2&amp;"1"))=G360,[0]!Anneefp2=F360),[0]!Montantfp2,0)+IF(AND(MONTH(DATEVALUE([0]!MoisFP3&amp;"1"))=G360,[0]!AnnéeFP3=F360),[0]!MontantFP3,0)+IF(AND(MONTH(DATEVALUE([0]!MoisFP4&amp;"1"))=G360,[0]!AnnéeFP4=F360),[0]!MontantFP4,0)+IF(AND(MONTH(DATEVALUE([0]!MoisFP1&amp;"1"))=G360,[0]!AnneeFP1=F360),[0]!MontantFP1,0)</f>
        <v>#NAME?</v>
      </c>
      <c r="I360" s="6" t="s">
        <v>40</v>
      </c>
      <c r="J360" s="6" t="s">
        <v>99</v>
      </c>
      <c r="K360" s="6" t="s">
        <v>41</v>
      </c>
    </row>
    <row r="361" spans="1:11">
      <c r="A361" s="5" t="e">
        <f t="shared" si="23"/>
        <v>#NAME?</v>
      </c>
      <c r="B361" s="7" t="e">
        <f>SUMIFS([0]!LCapitalFP3,[0]!LMoisFP3,$A361)++SUMIFS([0]!LCapitalfp2,[0]!LMoisfp2,$A361)+SUMIFS([0]!LCapitalFP4,[0]!LMoisFP4,$A361)++SUMIFS([0]!LCapitalFP1,[0]!LMoisFP1,$A361)</f>
        <v>#NAME?</v>
      </c>
      <c r="C361" s="7" t="e">
        <f>+SUMIFS([0]!LIntérêtsfp2,[0]!LMoisfp2,$A361)+SUMIFS([0]!LIntérêtsFP3,[0]!LMoisFP3,$A361)+SUMIFS([0]!LIntérêtsFP4,[0]!LMoisFP4,$A361)+SUMIFS([0]!LIntérêtsFP1,[0]!LMoisFP1,$A361)</f>
        <v>#NAME?</v>
      </c>
      <c r="D361" s="7" t="e">
        <f>+SUMIFS([0]!LAssuranceFp2,[0]!LMoisfp2,$A361)+SUMIFS([0]!LAssuranceFP3,[0]!LMoisFP3,$A361)+SUMIFS([0]!LAssuranceFP4,[0]!LMoisFP4,$A361)+SUMIFS([0]!LAssuranceFP1,[0]!LMoisFP1,$A361)</f>
        <v>#NAME?</v>
      </c>
      <c r="E361" s="7" t="e">
        <f t="shared" si="22"/>
        <v>#NAME?</v>
      </c>
      <c r="F361" s="6" t="e">
        <f t="shared" si="20"/>
        <v>#NAME?</v>
      </c>
      <c r="G361" s="6" t="e">
        <f t="shared" si="21"/>
        <v>#NAME?</v>
      </c>
      <c r="H361" s="1" t="e">
        <f>IF(AND(MONTH(DATEVALUE([0]!Moisfp2&amp;"1"))=G361,[0]!Anneefp2=F361),[0]!Montantfp2,0)+IF(AND(MONTH(DATEVALUE([0]!MoisFP3&amp;"1"))=G361,[0]!AnnéeFP3=F361),[0]!MontantFP3,0)+IF(AND(MONTH(DATEVALUE([0]!MoisFP4&amp;"1"))=G361,[0]!AnnéeFP4=F361),[0]!MontantFP4,0)+IF(AND(MONTH(DATEVALUE([0]!MoisFP1&amp;"1"))=G361,[0]!AnneeFP1=F361),[0]!MontantFP1,0)</f>
        <v>#NAME?</v>
      </c>
      <c r="I361" s="6" t="s">
        <v>40</v>
      </c>
      <c r="J361" s="6" t="s">
        <v>99</v>
      </c>
      <c r="K361" s="6" t="s">
        <v>41</v>
      </c>
    </row>
    <row r="362" spans="1:11">
      <c r="A362" s="5" t="e">
        <f t="shared" si="23"/>
        <v>#NAME?</v>
      </c>
      <c r="B362" s="7" t="e">
        <f>SUMIFS([0]!LCapitalFP3,[0]!LMoisFP3,$A362)++SUMIFS([0]!LCapitalfp2,[0]!LMoisfp2,$A362)+SUMIFS([0]!LCapitalFP4,[0]!LMoisFP4,$A362)++SUMIFS([0]!LCapitalFP1,[0]!LMoisFP1,$A362)</f>
        <v>#NAME?</v>
      </c>
      <c r="C362" s="7" t="e">
        <f>+SUMIFS([0]!LIntérêtsfp2,[0]!LMoisfp2,$A362)+SUMIFS([0]!LIntérêtsFP3,[0]!LMoisFP3,$A362)+SUMIFS([0]!LIntérêtsFP4,[0]!LMoisFP4,$A362)+SUMIFS([0]!LIntérêtsFP1,[0]!LMoisFP1,$A362)</f>
        <v>#NAME?</v>
      </c>
      <c r="D362" s="7" t="e">
        <f>+SUMIFS([0]!LAssuranceFp2,[0]!LMoisfp2,$A362)+SUMIFS([0]!LAssuranceFP3,[0]!LMoisFP3,$A362)+SUMIFS([0]!LAssuranceFP4,[0]!LMoisFP4,$A362)+SUMIFS([0]!LAssuranceFP1,[0]!LMoisFP1,$A362)</f>
        <v>#NAME?</v>
      </c>
      <c r="E362" s="7" t="e">
        <f t="shared" si="22"/>
        <v>#NAME?</v>
      </c>
      <c r="F362" s="6" t="e">
        <f t="shared" si="20"/>
        <v>#NAME?</v>
      </c>
      <c r="G362" s="6" t="e">
        <f t="shared" si="21"/>
        <v>#NAME?</v>
      </c>
      <c r="H362" s="1" t="e">
        <f>IF(AND(MONTH(DATEVALUE([0]!Moisfp2&amp;"1"))=G362,[0]!Anneefp2=F362),[0]!Montantfp2,0)+IF(AND(MONTH(DATEVALUE([0]!MoisFP3&amp;"1"))=G362,[0]!AnnéeFP3=F362),[0]!MontantFP3,0)+IF(AND(MONTH(DATEVALUE([0]!MoisFP4&amp;"1"))=G362,[0]!AnnéeFP4=F362),[0]!MontantFP4,0)+IF(AND(MONTH(DATEVALUE([0]!MoisFP1&amp;"1"))=G362,[0]!AnneeFP1=F362),[0]!MontantFP1,0)</f>
        <v>#NAME?</v>
      </c>
      <c r="I362" s="6" t="s">
        <v>40</v>
      </c>
      <c r="J362" s="6" t="s">
        <v>99</v>
      </c>
      <c r="K362" s="6" t="s">
        <v>41</v>
      </c>
    </row>
    <row r="363" spans="1:11">
      <c r="A363" s="5" t="e">
        <f t="shared" si="23"/>
        <v>#NAME?</v>
      </c>
      <c r="B363" s="7" t="e">
        <f>SUMIFS([0]!LCapitalFP3,[0]!LMoisFP3,$A363)++SUMIFS([0]!LCapitalfp2,[0]!LMoisfp2,$A363)+SUMIFS([0]!LCapitalFP4,[0]!LMoisFP4,$A363)++SUMIFS([0]!LCapitalFP1,[0]!LMoisFP1,$A363)</f>
        <v>#NAME?</v>
      </c>
      <c r="C363" s="7" t="e">
        <f>+SUMIFS([0]!LIntérêtsfp2,[0]!LMoisfp2,$A363)+SUMIFS([0]!LIntérêtsFP3,[0]!LMoisFP3,$A363)+SUMIFS([0]!LIntérêtsFP4,[0]!LMoisFP4,$A363)+SUMIFS([0]!LIntérêtsFP1,[0]!LMoisFP1,$A363)</f>
        <v>#NAME?</v>
      </c>
      <c r="D363" s="7" t="e">
        <f>+SUMIFS([0]!LAssuranceFp2,[0]!LMoisfp2,$A363)+SUMIFS([0]!LAssuranceFP3,[0]!LMoisFP3,$A363)+SUMIFS([0]!LAssuranceFP4,[0]!LMoisFP4,$A363)+SUMIFS([0]!LAssuranceFP1,[0]!LMoisFP1,$A363)</f>
        <v>#NAME?</v>
      </c>
      <c r="E363" s="7" t="e">
        <f t="shared" si="22"/>
        <v>#NAME?</v>
      </c>
      <c r="F363" s="6" t="e">
        <f t="shared" si="20"/>
        <v>#NAME?</v>
      </c>
      <c r="G363" s="6" t="e">
        <f t="shared" si="21"/>
        <v>#NAME?</v>
      </c>
      <c r="H363" s="1" t="e">
        <f>IF(AND(MONTH(DATEVALUE([0]!Moisfp2&amp;"1"))=G363,[0]!Anneefp2=F363),[0]!Montantfp2,0)+IF(AND(MONTH(DATEVALUE([0]!MoisFP3&amp;"1"))=G363,[0]!AnnéeFP3=F363),[0]!MontantFP3,0)+IF(AND(MONTH(DATEVALUE([0]!MoisFP4&amp;"1"))=G363,[0]!AnnéeFP4=F363),[0]!MontantFP4,0)+IF(AND(MONTH(DATEVALUE([0]!MoisFP1&amp;"1"))=G363,[0]!AnneeFP1=F363),[0]!MontantFP1,0)</f>
        <v>#NAME?</v>
      </c>
      <c r="I363" s="6" t="s">
        <v>40</v>
      </c>
      <c r="J363" s="6" t="s">
        <v>99</v>
      </c>
      <c r="K363" s="6" t="s">
        <v>41</v>
      </c>
    </row>
    <row r="364" spans="1:11">
      <c r="A364" s="5" t="e">
        <f t="shared" si="23"/>
        <v>#NAME?</v>
      </c>
      <c r="B364" s="7" t="e">
        <f>SUMIFS([0]!LCapitalFP3,[0]!LMoisFP3,$A364)++SUMIFS([0]!LCapitalfp2,[0]!LMoisfp2,$A364)+SUMIFS([0]!LCapitalFP4,[0]!LMoisFP4,$A364)++SUMIFS([0]!LCapitalFP1,[0]!LMoisFP1,$A364)</f>
        <v>#NAME?</v>
      </c>
      <c r="C364" s="7" t="e">
        <f>+SUMIFS([0]!LIntérêtsfp2,[0]!LMoisfp2,$A364)+SUMIFS([0]!LIntérêtsFP3,[0]!LMoisFP3,$A364)+SUMIFS([0]!LIntérêtsFP4,[0]!LMoisFP4,$A364)+SUMIFS([0]!LIntérêtsFP1,[0]!LMoisFP1,$A364)</f>
        <v>#NAME?</v>
      </c>
      <c r="D364" s="7" t="e">
        <f>+SUMIFS([0]!LAssuranceFp2,[0]!LMoisfp2,$A364)+SUMIFS([0]!LAssuranceFP3,[0]!LMoisFP3,$A364)+SUMIFS([0]!LAssuranceFP4,[0]!LMoisFP4,$A364)+SUMIFS([0]!LAssuranceFP1,[0]!LMoisFP1,$A364)</f>
        <v>#NAME?</v>
      </c>
      <c r="E364" s="7" t="e">
        <f t="shared" si="22"/>
        <v>#NAME?</v>
      </c>
      <c r="F364" s="6" t="e">
        <f t="shared" si="20"/>
        <v>#NAME?</v>
      </c>
      <c r="G364" s="6" t="e">
        <f t="shared" si="21"/>
        <v>#NAME?</v>
      </c>
      <c r="H364" s="1" t="e">
        <f>IF(AND(MONTH(DATEVALUE([0]!Moisfp2&amp;"1"))=G364,[0]!Anneefp2=F364),[0]!Montantfp2,0)+IF(AND(MONTH(DATEVALUE([0]!MoisFP3&amp;"1"))=G364,[0]!AnnéeFP3=F364),[0]!MontantFP3,0)+IF(AND(MONTH(DATEVALUE([0]!MoisFP4&amp;"1"))=G364,[0]!AnnéeFP4=F364),[0]!MontantFP4,0)+IF(AND(MONTH(DATEVALUE([0]!MoisFP1&amp;"1"))=G364,[0]!AnneeFP1=F364),[0]!MontantFP1,0)</f>
        <v>#NAME?</v>
      </c>
      <c r="I364" s="6" t="s">
        <v>40</v>
      </c>
      <c r="J364" s="6" t="s">
        <v>99</v>
      </c>
      <c r="K364" s="6" t="s">
        <v>41</v>
      </c>
    </row>
    <row r="365" spans="1:11">
      <c r="A365" s="5" t="e">
        <f t="shared" si="23"/>
        <v>#NAME?</v>
      </c>
      <c r="B365" s="7" t="e">
        <f>SUMIFS([0]!LCapitalFP3,[0]!LMoisFP3,$A365)++SUMIFS([0]!LCapitalfp2,[0]!LMoisfp2,$A365)+SUMIFS([0]!LCapitalFP4,[0]!LMoisFP4,$A365)++SUMIFS([0]!LCapitalFP1,[0]!LMoisFP1,$A365)</f>
        <v>#NAME?</v>
      </c>
      <c r="C365" s="7" t="e">
        <f>+SUMIFS([0]!LIntérêtsfp2,[0]!LMoisfp2,$A365)+SUMIFS([0]!LIntérêtsFP3,[0]!LMoisFP3,$A365)+SUMIFS([0]!LIntérêtsFP4,[0]!LMoisFP4,$A365)+SUMIFS([0]!LIntérêtsFP1,[0]!LMoisFP1,$A365)</f>
        <v>#NAME?</v>
      </c>
      <c r="D365" s="7" t="e">
        <f>+SUMIFS([0]!LAssuranceFp2,[0]!LMoisfp2,$A365)+SUMIFS([0]!LAssuranceFP3,[0]!LMoisFP3,$A365)+SUMIFS([0]!LAssuranceFP4,[0]!LMoisFP4,$A365)+SUMIFS([0]!LAssuranceFP1,[0]!LMoisFP1,$A365)</f>
        <v>#NAME?</v>
      </c>
      <c r="E365" s="7" t="e">
        <f t="shared" si="22"/>
        <v>#NAME?</v>
      </c>
      <c r="F365" s="6" t="e">
        <f t="shared" si="20"/>
        <v>#NAME?</v>
      </c>
      <c r="G365" s="6" t="e">
        <f t="shared" si="21"/>
        <v>#NAME?</v>
      </c>
      <c r="H365" s="1" t="e">
        <f>IF(AND(MONTH(DATEVALUE([0]!Moisfp2&amp;"1"))=G365,[0]!Anneefp2=F365),[0]!Montantfp2,0)+IF(AND(MONTH(DATEVALUE([0]!MoisFP3&amp;"1"))=G365,[0]!AnnéeFP3=F365),[0]!MontantFP3,0)+IF(AND(MONTH(DATEVALUE([0]!MoisFP4&amp;"1"))=G365,[0]!AnnéeFP4=F365),[0]!MontantFP4,0)+IF(AND(MONTH(DATEVALUE([0]!MoisFP1&amp;"1"))=G365,[0]!AnneeFP1=F365),[0]!MontantFP1,0)</f>
        <v>#NAME?</v>
      </c>
      <c r="I365" s="6" t="s">
        <v>40</v>
      </c>
      <c r="J365" s="6" t="s">
        <v>99</v>
      </c>
      <c r="K365" s="6" t="s">
        <v>41</v>
      </c>
    </row>
    <row r="366" spans="1:11">
      <c r="A366" s="5" t="e">
        <f t="shared" si="23"/>
        <v>#NAME?</v>
      </c>
      <c r="B366" s="7" t="e">
        <f>SUMIFS([0]!LCapitalFP3,[0]!LMoisFP3,$A366)++SUMIFS([0]!LCapitalfp2,[0]!LMoisfp2,$A366)+SUMIFS([0]!LCapitalFP4,[0]!LMoisFP4,$A366)++SUMIFS([0]!LCapitalFP1,[0]!LMoisFP1,$A366)</f>
        <v>#NAME?</v>
      </c>
      <c r="C366" s="7" t="e">
        <f>+SUMIFS([0]!LIntérêtsfp2,[0]!LMoisfp2,$A366)+SUMIFS([0]!LIntérêtsFP3,[0]!LMoisFP3,$A366)+SUMIFS([0]!LIntérêtsFP4,[0]!LMoisFP4,$A366)+SUMIFS([0]!LIntérêtsFP1,[0]!LMoisFP1,$A366)</f>
        <v>#NAME?</v>
      </c>
      <c r="D366" s="7" t="e">
        <f>+SUMIFS([0]!LAssuranceFp2,[0]!LMoisfp2,$A366)+SUMIFS([0]!LAssuranceFP3,[0]!LMoisFP3,$A366)+SUMIFS([0]!LAssuranceFP4,[0]!LMoisFP4,$A366)+SUMIFS([0]!LAssuranceFP1,[0]!LMoisFP1,$A366)</f>
        <v>#NAME?</v>
      </c>
      <c r="E366" s="7" t="e">
        <f t="shared" si="22"/>
        <v>#NAME?</v>
      </c>
      <c r="F366" s="6" t="e">
        <f t="shared" si="20"/>
        <v>#NAME?</v>
      </c>
      <c r="G366" s="6" t="e">
        <f t="shared" si="21"/>
        <v>#NAME?</v>
      </c>
      <c r="H366" s="1" t="e">
        <f>IF(AND(MONTH(DATEVALUE([0]!Moisfp2&amp;"1"))=G366,[0]!Anneefp2=F366),[0]!Montantfp2,0)+IF(AND(MONTH(DATEVALUE([0]!MoisFP3&amp;"1"))=G366,[0]!AnnéeFP3=F366),[0]!MontantFP3,0)+IF(AND(MONTH(DATEVALUE([0]!MoisFP4&amp;"1"))=G366,[0]!AnnéeFP4=F366),[0]!MontantFP4,0)+IF(AND(MONTH(DATEVALUE([0]!MoisFP1&amp;"1"))=G366,[0]!AnneeFP1=F366),[0]!MontantFP1,0)</f>
        <v>#NAME?</v>
      </c>
      <c r="I366" s="6" t="s">
        <v>40</v>
      </c>
      <c r="J366" s="6" t="s">
        <v>99</v>
      </c>
      <c r="K366" s="6" t="s">
        <v>41</v>
      </c>
    </row>
    <row r="367" spans="1:11">
      <c r="A367" s="5" t="e">
        <f t="shared" si="23"/>
        <v>#NAME?</v>
      </c>
      <c r="B367" s="7" t="e">
        <f>SUMIFS([0]!LCapitalFP3,[0]!LMoisFP3,$A367)++SUMIFS([0]!LCapitalfp2,[0]!LMoisfp2,$A367)+SUMIFS([0]!LCapitalFP4,[0]!LMoisFP4,$A367)++SUMIFS([0]!LCapitalFP1,[0]!LMoisFP1,$A367)</f>
        <v>#NAME?</v>
      </c>
      <c r="C367" s="7" t="e">
        <f>+SUMIFS([0]!LIntérêtsfp2,[0]!LMoisfp2,$A367)+SUMIFS([0]!LIntérêtsFP3,[0]!LMoisFP3,$A367)+SUMIFS([0]!LIntérêtsFP4,[0]!LMoisFP4,$A367)+SUMIFS([0]!LIntérêtsFP1,[0]!LMoisFP1,$A367)</f>
        <v>#NAME?</v>
      </c>
      <c r="D367" s="7" t="e">
        <f>+SUMIFS([0]!LAssuranceFp2,[0]!LMoisfp2,$A367)+SUMIFS([0]!LAssuranceFP3,[0]!LMoisFP3,$A367)+SUMIFS([0]!LAssuranceFP4,[0]!LMoisFP4,$A367)+SUMIFS([0]!LAssuranceFP1,[0]!LMoisFP1,$A367)</f>
        <v>#NAME?</v>
      </c>
      <c r="E367" s="7" t="e">
        <f t="shared" si="22"/>
        <v>#NAME?</v>
      </c>
      <c r="F367" s="6" t="e">
        <f t="shared" si="20"/>
        <v>#NAME?</v>
      </c>
      <c r="G367" s="6" t="e">
        <f t="shared" si="21"/>
        <v>#NAME?</v>
      </c>
      <c r="H367" s="1" t="e">
        <f>IF(AND(MONTH(DATEVALUE([0]!Moisfp2&amp;"1"))=G367,[0]!Anneefp2=F367),[0]!Montantfp2,0)+IF(AND(MONTH(DATEVALUE([0]!MoisFP3&amp;"1"))=G367,[0]!AnnéeFP3=F367),[0]!MontantFP3,0)+IF(AND(MONTH(DATEVALUE([0]!MoisFP4&amp;"1"))=G367,[0]!AnnéeFP4=F367),[0]!MontantFP4,0)+IF(AND(MONTH(DATEVALUE([0]!MoisFP1&amp;"1"))=G367,[0]!AnneeFP1=F367),[0]!MontantFP1,0)</f>
        <v>#NAME?</v>
      </c>
      <c r="I367" s="6" t="s">
        <v>40</v>
      </c>
      <c r="J367" s="6" t="s">
        <v>99</v>
      </c>
      <c r="K367" s="6" t="s">
        <v>41</v>
      </c>
    </row>
    <row r="368" spans="1:11">
      <c r="A368" s="5" t="e">
        <f t="shared" si="23"/>
        <v>#NAME?</v>
      </c>
      <c r="B368" s="7" t="e">
        <f>SUMIFS([0]!LCapitalFP3,[0]!LMoisFP3,$A368)++SUMIFS([0]!LCapitalfp2,[0]!LMoisfp2,$A368)+SUMIFS([0]!LCapitalFP4,[0]!LMoisFP4,$A368)++SUMIFS([0]!LCapitalFP1,[0]!LMoisFP1,$A368)</f>
        <v>#NAME?</v>
      </c>
      <c r="C368" s="7" t="e">
        <f>+SUMIFS([0]!LIntérêtsfp2,[0]!LMoisfp2,$A368)+SUMIFS([0]!LIntérêtsFP3,[0]!LMoisFP3,$A368)+SUMIFS([0]!LIntérêtsFP4,[0]!LMoisFP4,$A368)+SUMIFS([0]!LIntérêtsFP1,[0]!LMoisFP1,$A368)</f>
        <v>#NAME?</v>
      </c>
      <c r="D368" s="7" t="e">
        <f>+SUMIFS([0]!LAssuranceFp2,[0]!LMoisfp2,$A368)+SUMIFS([0]!LAssuranceFP3,[0]!LMoisFP3,$A368)+SUMIFS([0]!LAssuranceFP4,[0]!LMoisFP4,$A368)+SUMIFS([0]!LAssuranceFP1,[0]!LMoisFP1,$A368)</f>
        <v>#NAME?</v>
      </c>
      <c r="E368" s="7" t="e">
        <f t="shared" si="22"/>
        <v>#NAME?</v>
      </c>
      <c r="F368" s="6" t="e">
        <f t="shared" si="20"/>
        <v>#NAME?</v>
      </c>
      <c r="G368" s="6" t="e">
        <f t="shared" si="21"/>
        <v>#NAME?</v>
      </c>
      <c r="H368" s="1" t="e">
        <f>IF(AND(MONTH(DATEVALUE([0]!Moisfp2&amp;"1"))=G368,[0]!Anneefp2=F368),[0]!Montantfp2,0)+IF(AND(MONTH(DATEVALUE([0]!MoisFP3&amp;"1"))=G368,[0]!AnnéeFP3=F368),[0]!MontantFP3,0)+IF(AND(MONTH(DATEVALUE([0]!MoisFP4&amp;"1"))=G368,[0]!AnnéeFP4=F368),[0]!MontantFP4,0)+IF(AND(MONTH(DATEVALUE([0]!MoisFP1&amp;"1"))=G368,[0]!AnneeFP1=F368),[0]!MontantFP1,0)</f>
        <v>#NAME?</v>
      </c>
      <c r="I368" s="6" t="s">
        <v>40</v>
      </c>
      <c r="J368" s="6" t="s">
        <v>99</v>
      </c>
      <c r="K368" s="6" t="s">
        <v>41</v>
      </c>
    </row>
    <row r="369" spans="1:11">
      <c r="A369" s="5" t="e">
        <f t="shared" si="23"/>
        <v>#NAME?</v>
      </c>
      <c r="B369" s="7" t="e">
        <f>SUMIFS([0]!LCapitalFP3,[0]!LMoisFP3,$A369)++SUMIFS([0]!LCapitalfp2,[0]!LMoisfp2,$A369)+SUMIFS([0]!LCapitalFP4,[0]!LMoisFP4,$A369)++SUMIFS([0]!LCapitalFP1,[0]!LMoisFP1,$A369)</f>
        <v>#NAME?</v>
      </c>
      <c r="C369" s="7" t="e">
        <f>+SUMIFS([0]!LIntérêtsfp2,[0]!LMoisfp2,$A369)+SUMIFS([0]!LIntérêtsFP3,[0]!LMoisFP3,$A369)+SUMIFS([0]!LIntérêtsFP4,[0]!LMoisFP4,$A369)+SUMIFS([0]!LIntérêtsFP1,[0]!LMoisFP1,$A369)</f>
        <v>#NAME?</v>
      </c>
      <c r="D369" s="7" t="e">
        <f>+SUMIFS([0]!LAssuranceFp2,[0]!LMoisfp2,$A369)+SUMIFS([0]!LAssuranceFP3,[0]!LMoisFP3,$A369)+SUMIFS([0]!LAssuranceFP4,[0]!LMoisFP4,$A369)+SUMIFS([0]!LAssuranceFP1,[0]!LMoisFP1,$A369)</f>
        <v>#NAME?</v>
      </c>
      <c r="E369" s="7" t="e">
        <f t="shared" si="22"/>
        <v>#NAME?</v>
      </c>
      <c r="F369" s="6" t="e">
        <f t="shared" si="20"/>
        <v>#NAME?</v>
      </c>
      <c r="G369" s="6" t="e">
        <f t="shared" si="21"/>
        <v>#NAME?</v>
      </c>
      <c r="H369" s="1" t="e">
        <f>IF(AND(MONTH(DATEVALUE([0]!Moisfp2&amp;"1"))=G369,[0]!Anneefp2=F369),[0]!Montantfp2,0)+IF(AND(MONTH(DATEVALUE([0]!MoisFP3&amp;"1"))=G369,[0]!AnnéeFP3=F369),[0]!MontantFP3,0)+IF(AND(MONTH(DATEVALUE([0]!MoisFP4&amp;"1"))=G369,[0]!AnnéeFP4=F369),[0]!MontantFP4,0)+IF(AND(MONTH(DATEVALUE([0]!MoisFP1&amp;"1"))=G369,[0]!AnneeFP1=F369),[0]!MontantFP1,0)</f>
        <v>#NAME?</v>
      </c>
      <c r="I369" s="6" t="s">
        <v>40</v>
      </c>
      <c r="J369" s="6" t="s">
        <v>99</v>
      </c>
      <c r="K369" s="6" t="s">
        <v>41</v>
      </c>
    </row>
    <row r="370" spans="1:11">
      <c r="A370" s="5" t="e">
        <f t="shared" si="23"/>
        <v>#NAME?</v>
      </c>
      <c r="B370" s="7" t="e">
        <f>SUMIFS([0]!LCapitalFP3,[0]!LMoisFP3,$A370)++SUMIFS([0]!LCapitalfp2,[0]!LMoisfp2,$A370)+SUMIFS([0]!LCapitalFP4,[0]!LMoisFP4,$A370)++SUMIFS([0]!LCapitalFP1,[0]!LMoisFP1,$A370)</f>
        <v>#NAME?</v>
      </c>
      <c r="C370" s="7" t="e">
        <f>+SUMIFS([0]!LIntérêtsfp2,[0]!LMoisfp2,$A370)+SUMIFS([0]!LIntérêtsFP3,[0]!LMoisFP3,$A370)+SUMIFS([0]!LIntérêtsFP4,[0]!LMoisFP4,$A370)+SUMIFS([0]!LIntérêtsFP1,[0]!LMoisFP1,$A370)</f>
        <v>#NAME?</v>
      </c>
      <c r="D370" s="7" t="e">
        <f>+SUMIFS([0]!LAssuranceFp2,[0]!LMoisfp2,$A370)+SUMIFS([0]!LAssuranceFP3,[0]!LMoisFP3,$A370)+SUMIFS([0]!LAssuranceFP4,[0]!LMoisFP4,$A370)+SUMIFS([0]!LAssuranceFP1,[0]!LMoisFP1,$A370)</f>
        <v>#NAME?</v>
      </c>
      <c r="E370" s="7" t="e">
        <f t="shared" si="22"/>
        <v>#NAME?</v>
      </c>
      <c r="F370" s="6" t="e">
        <f t="shared" si="20"/>
        <v>#NAME?</v>
      </c>
      <c r="G370" s="6" t="e">
        <f t="shared" si="21"/>
        <v>#NAME?</v>
      </c>
      <c r="H370" s="1" t="e">
        <f>IF(AND(MONTH(DATEVALUE([0]!Moisfp2&amp;"1"))=G370,[0]!Anneefp2=F370),[0]!Montantfp2,0)+IF(AND(MONTH(DATEVALUE([0]!MoisFP3&amp;"1"))=G370,[0]!AnnéeFP3=F370),[0]!MontantFP3,0)+IF(AND(MONTH(DATEVALUE([0]!MoisFP4&amp;"1"))=G370,[0]!AnnéeFP4=F370),[0]!MontantFP4,0)+IF(AND(MONTH(DATEVALUE([0]!MoisFP1&amp;"1"))=G370,[0]!AnneeFP1=F370),[0]!MontantFP1,0)</f>
        <v>#NAME?</v>
      </c>
      <c r="I370" s="6" t="s">
        <v>40</v>
      </c>
      <c r="J370" s="6" t="s">
        <v>99</v>
      </c>
      <c r="K370" s="6" t="s">
        <v>41</v>
      </c>
    </row>
    <row r="371" spans="1:11">
      <c r="A371" s="5" t="e">
        <f t="shared" si="23"/>
        <v>#NAME?</v>
      </c>
      <c r="B371" s="7" t="e">
        <f>SUMIFS([0]!LCapitalFP3,[0]!LMoisFP3,$A371)++SUMIFS([0]!LCapitalfp2,[0]!LMoisfp2,$A371)+SUMIFS([0]!LCapitalFP4,[0]!LMoisFP4,$A371)++SUMIFS([0]!LCapitalFP1,[0]!LMoisFP1,$A371)</f>
        <v>#NAME?</v>
      </c>
      <c r="C371" s="7" t="e">
        <f>+SUMIFS([0]!LIntérêtsfp2,[0]!LMoisfp2,$A371)+SUMIFS([0]!LIntérêtsFP3,[0]!LMoisFP3,$A371)+SUMIFS([0]!LIntérêtsFP4,[0]!LMoisFP4,$A371)+SUMIFS([0]!LIntérêtsFP1,[0]!LMoisFP1,$A371)</f>
        <v>#NAME?</v>
      </c>
      <c r="D371" s="7" t="e">
        <f>+SUMIFS([0]!LAssuranceFp2,[0]!LMoisfp2,$A371)+SUMIFS([0]!LAssuranceFP3,[0]!LMoisFP3,$A371)+SUMIFS([0]!LAssuranceFP4,[0]!LMoisFP4,$A371)+SUMIFS([0]!LAssuranceFP1,[0]!LMoisFP1,$A371)</f>
        <v>#NAME?</v>
      </c>
      <c r="E371" s="7" t="e">
        <f t="shared" si="22"/>
        <v>#NAME?</v>
      </c>
      <c r="F371" s="6" t="e">
        <f t="shared" si="20"/>
        <v>#NAME?</v>
      </c>
      <c r="G371" s="6" t="e">
        <f t="shared" si="21"/>
        <v>#NAME?</v>
      </c>
      <c r="H371" s="1" t="e">
        <f>IF(AND(MONTH(DATEVALUE([0]!Moisfp2&amp;"1"))=G371,[0]!Anneefp2=F371),[0]!Montantfp2,0)+IF(AND(MONTH(DATEVALUE([0]!MoisFP3&amp;"1"))=G371,[0]!AnnéeFP3=F371),[0]!MontantFP3,0)+IF(AND(MONTH(DATEVALUE([0]!MoisFP4&amp;"1"))=G371,[0]!AnnéeFP4=F371),[0]!MontantFP4,0)+IF(AND(MONTH(DATEVALUE([0]!MoisFP1&amp;"1"))=G371,[0]!AnneeFP1=F371),[0]!MontantFP1,0)</f>
        <v>#NAME?</v>
      </c>
      <c r="I371" s="6" t="s">
        <v>40</v>
      </c>
      <c r="J371" s="6" t="s">
        <v>99</v>
      </c>
      <c r="K371" s="6" t="s">
        <v>41</v>
      </c>
    </row>
    <row r="372" spans="1:11">
      <c r="A372" s="5" t="e">
        <f t="shared" si="23"/>
        <v>#NAME?</v>
      </c>
      <c r="B372" s="7" t="e">
        <f>SUMIFS([0]!LCapitalFP3,[0]!LMoisFP3,$A372)++SUMIFS([0]!LCapitalfp2,[0]!LMoisfp2,$A372)+SUMIFS([0]!LCapitalFP4,[0]!LMoisFP4,$A372)++SUMIFS([0]!LCapitalFP1,[0]!LMoisFP1,$A372)</f>
        <v>#NAME?</v>
      </c>
      <c r="C372" s="7" t="e">
        <f>+SUMIFS([0]!LIntérêtsfp2,[0]!LMoisfp2,$A372)+SUMIFS([0]!LIntérêtsFP3,[0]!LMoisFP3,$A372)+SUMIFS([0]!LIntérêtsFP4,[0]!LMoisFP4,$A372)+SUMIFS([0]!LIntérêtsFP1,[0]!LMoisFP1,$A372)</f>
        <v>#NAME?</v>
      </c>
      <c r="D372" s="7" t="e">
        <f>+SUMIFS([0]!LAssuranceFp2,[0]!LMoisfp2,$A372)+SUMIFS([0]!LAssuranceFP3,[0]!LMoisFP3,$A372)+SUMIFS([0]!LAssuranceFP4,[0]!LMoisFP4,$A372)+SUMIFS([0]!LAssuranceFP1,[0]!LMoisFP1,$A372)</f>
        <v>#NAME?</v>
      </c>
      <c r="E372" s="7" t="e">
        <f t="shared" si="22"/>
        <v>#NAME?</v>
      </c>
      <c r="F372" s="6" t="e">
        <f t="shared" si="20"/>
        <v>#NAME?</v>
      </c>
      <c r="G372" s="6" t="e">
        <f t="shared" si="21"/>
        <v>#NAME?</v>
      </c>
      <c r="H372" s="1" t="e">
        <f>IF(AND(MONTH(DATEVALUE([0]!Moisfp2&amp;"1"))=G372,[0]!Anneefp2=F372),[0]!Montantfp2,0)+IF(AND(MONTH(DATEVALUE([0]!MoisFP3&amp;"1"))=G372,[0]!AnnéeFP3=F372),[0]!MontantFP3,0)+IF(AND(MONTH(DATEVALUE([0]!MoisFP4&amp;"1"))=G372,[0]!AnnéeFP4=F372),[0]!MontantFP4,0)+IF(AND(MONTH(DATEVALUE([0]!MoisFP1&amp;"1"))=G372,[0]!AnneeFP1=F372),[0]!MontantFP1,0)</f>
        <v>#NAME?</v>
      </c>
      <c r="I372" s="6" t="s">
        <v>40</v>
      </c>
      <c r="J372" s="6" t="s">
        <v>99</v>
      </c>
      <c r="K372" s="6" t="s">
        <v>41</v>
      </c>
    </row>
    <row r="373" spans="1:11">
      <c r="A373" s="5" t="e">
        <f t="shared" si="23"/>
        <v>#NAME?</v>
      </c>
      <c r="B373" s="7" t="e">
        <f>SUMIFS([0]!LCapitalFP3,[0]!LMoisFP3,$A373)++SUMIFS([0]!LCapitalfp2,[0]!LMoisfp2,$A373)+SUMIFS([0]!LCapitalFP4,[0]!LMoisFP4,$A373)++SUMIFS([0]!LCapitalFP1,[0]!LMoisFP1,$A373)</f>
        <v>#NAME?</v>
      </c>
      <c r="C373" s="7" t="e">
        <f>+SUMIFS([0]!LIntérêtsfp2,[0]!LMoisfp2,$A373)+SUMIFS([0]!LIntérêtsFP3,[0]!LMoisFP3,$A373)+SUMIFS([0]!LIntérêtsFP4,[0]!LMoisFP4,$A373)+SUMIFS([0]!LIntérêtsFP1,[0]!LMoisFP1,$A373)</f>
        <v>#NAME?</v>
      </c>
      <c r="D373" s="7" t="e">
        <f>+SUMIFS([0]!LAssuranceFp2,[0]!LMoisfp2,$A373)+SUMIFS([0]!LAssuranceFP3,[0]!LMoisFP3,$A373)+SUMIFS([0]!LAssuranceFP4,[0]!LMoisFP4,$A373)+SUMIFS([0]!LAssuranceFP1,[0]!LMoisFP1,$A373)</f>
        <v>#NAME?</v>
      </c>
      <c r="E373" s="7" t="e">
        <f t="shared" si="22"/>
        <v>#NAME?</v>
      </c>
      <c r="F373" s="6" t="e">
        <f t="shared" si="20"/>
        <v>#NAME?</v>
      </c>
      <c r="G373" s="6" t="e">
        <f t="shared" si="21"/>
        <v>#NAME?</v>
      </c>
      <c r="H373" s="1" t="e">
        <f>IF(AND(MONTH(DATEVALUE([0]!Moisfp2&amp;"1"))=G373,[0]!Anneefp2=F373),[0]!Montantfp2,0)+IF(AND(MONTH(DATEVALUE([0]!MoisFP3&amp;"1"))=G373,[0]!AnnéeFP3=F373),[0]!MontantFP3,0)+IF(AND(MONTH(DATEVALUE([0]!MoisFP4&amp;"1"))=G373,[0]!AnnéeFP4=F373),[0]!MontantFP4,0)+IF(AND(MONTH(DATEVALUE([0]!MoisFP1&amp;"1"))=G373,[0]!AnneeFP1=F373),[0]!MontantFP1,0)</f>
        <v>#NAME?</v>
      </c>
      <c r="I373" s="6" t="s">
        <v>40</v>
      </c>
      <c r="J373" s="6" t="s">
        <v>99</v>
      </c>
      <c r="K373" s="6" t="s">
        <v>41</v>
      </c>
    </row>
    <row r="374" spans="1:11">
      <c r="A374" s="5" t="e">
        <f t="shared" si="23"/>
        <v>#NAME?</v>
      </c>
      <c r="B374" s="7" t="e">
        <f>SUMIFS([0]!LCapitalFP3,[0]!LMoisFP3,$A374)++SUMIFS([0]!LCapitalfp2,[0]!LMoisfp2,$A374)+SUMIFS([0]!LCapitalFP4,[0]!LMoisFP4,$A374)++SUMIFS([0]!LCapitalFP1,[0]!LMoisFP1,$A374)</f>
        <v>#NAME?</v>
      </c>
      <c r="C374" s="7" t="e">
        <f>+SUMIFS([0]!LIntérêtsfp2,[0]!LMoisfp2,$A374)+SUMIFS([0]!LIntérêtsFP3,[0]!LMoisFP3,$A374)+SUMIFS([0]!LIntérêtsFP4,[0]!LMoisFP4,$A374)+SUMIFS([0]!LIntérêtsFP1,[0]!LMoisFP1,$A374)</f>
        <v>#NAME?</v>
      </c>
      <c r="D374" s="7" t="e">
        <f>+SUMIFS([0]!LAssuranceFp2,[0]!LMoisfp2,$A374)+SUMIFS([0]!LAssuranceFP3,[0]!LMoisFP3,$A374)+SUMIFS([0]!LAssuranceFP4,[0]!LMoisFP4,$A374)+SUMIFS([0]!LAssuranceFP1,[0]!LMoisFP1,$A374)</f>
        <v>#NAME?</v>
      </c>
      <c r="E374" s="7" t="e">
        <f t="shared" si="22"/>
        <v>#NAME?</v>
      </c>
      <c r="F374" s="6" t="e">
        <f t="shared" si="20"/>
        <v>#NAME?</v>
      </c>
      <c r="G374" s="6" t="e">
        <f t="shared" si="21"/>
        <v>#NAME?</v>
      </c>
      <c r="H374" s="1" t="e">
        <f>IF(AND(MONTH(DATEVALUE([0]!Moisfp2&amp;"1"))=G374,[0]!Anneefp2=F374),[0]!Montantfp2,0)+IF(AND(MONTH(DATEVALUE([0]!MoisFP3&amp;"1"))=G374,[0]!AnnéeFP3=F374),[0]!MontantFP3,0)+IF(AND(MONTH(DATEVALUE([0]!MoisFP4&amp;"1"))=G374,[0]!AnnéeFP4=F374),[0]!MontantFP4,0)+IF(AND(MONTH(DATEVALUE([0]!MoisFP1&amp;"1"))=G374,[0]!AnneeFP1=F374),[0]!MontantFP1,0)</f>
        <v>#NAME?</v>
      </c>
      <c r="I374" s="6" t="s">
        <v>40</v>
      </c>
      <c r="J374" s="6" t="s">
        <v>99</v>
      </c>
      <c r="K374" s="6" t="s">
        <v>41</v>
      </c>
    </row>
    <row r="375" spans="1:11">
      <c r="A375" s="5" t="e">
        <f t="shared" si="23"/>
        <v>#NAME?</v>
      </c>
      <c r="B375" s="7" t="e">
        <f>SUMIFS([0]!LCapitalFP3,[0]!LMoisFP3,$A375)++SUMIFS([0]!LCapitalfp2,[0]!LMoisfp2,$A375)+SUMIFS([0]!LCapitalFP4,[0]!LMoisFP4,$A375)++SUMIFS([0]!LCapitalFP1,[0]!LMoisFP1,$A375)</f>
        <v>#NAME?</v>
      </c>
      <c r="C375" s="7" t="e">
        <f>+SUMIFS([0]!LIntérêtsfp2,[0]!LMoisfp2,$A375)+SUMIFS([0]!LIntérêtsFP3,[0]!LMoisFP3,$A375)+SUMIFS([0]!LIntérêtsFP4,[0]!LMoisFP4,$A375)+SUMIFS([0]!LIntérêtsFP1,[0]!LMoisFP1,$A375)</f>
        <v>#NAME?</v>
      </c>
      <c r="D375" s="7" t="e">
        <f>+SUMIFS([0]!LAssuranceFp2,[0]!LMoisfp2,$A375)+SUMIFS([0]!LAssuranceFP3,[0]!LMoisFP3,$A375)+SUMIFS([0]!LAssuranceFP4,[0]!LMoisFP4,$A375)+SUMIFS([0]!LAssuranceFP1,[0]!LMoisFP1,$A375)</f>
        <v>#NAME?</v>
      </c>
      <c r="E375" s="7" t="e">
        <f t="shared" si="22"/>
        <v>#NAME?</v>
      </c>
      <c r="F375" s="6" t="e">
        <f t="shared" si="20"/>
        <v>#NAME?</v>
      </c>
      <c r="G375" s="6" t="e">
        <f t="shared" si="21"/>
        <v>#NAME?</v>
      </c>
      <c r="H375" s="1" t="e">
        <f>IF(AND(MONTH(DATEVALUE([0]!Moisfp2&amp;"1"))=G375,[0]!Anneefp2=F375),[0]!Montantfp2,0)+IF(AND(MONTH(DATEVALUE([0]!MoisFP3&amp;"1"))=G375,[0]!AnnéeFP3=F375),[0]!MontantFP3,0)+IF(AND(MONTH(DATEVALUE([0]!MoisFP4&amp;"1"))=G375,[0]!AnnéeFP4=F375),[0]!MontantFP4,0)+IF(AND(MONTH(DATEVALUE([0]!MoisFP1&amp;"1"))=G375,[0]!AnneeFP1=F375),[0]!MontantFP1,0)</f>
        <v>#NAME?</v>
      </c>
      <c r="I375" s="6" t="s">
        <v>40</v>
      </c>
      <c r="J375" s="6" t="s">
        <v>99</v>
      </c>
      <c r="K375" s="6" t="s">
        <v>41</v>
      </c>
    </row>
    <row r="376" spans="1:11">
      <c r="A376" s="5" t="e">
        <f t="shared" si="23"/>
        <v>#NAME?</v>
      </c>
      <c r="B376" s="7" t="e">
        <f>SUMIFS([0]!LCapitalFP3,[0]!LMoisFP3,$A376)++SUMIFS([0]!LCapitalfp2,[0]!LMoisfp2,$A376)+SUMIFS([0]!LCapitalFP4,[0]!LMoisFP4,$A376)++SUMIFS([0]!LCapitalFP1,[0]!LMoisFP1,$A376)</f>
        <v>#NAME?</v>
      </c>
      <c r="C376" s="7" t="e">
        <f>+SUMIFS([0]!LIntérêtsfp2,[0]!LMoisfp2,$A376)+SUMIFS([0]!LIntérêtsFP3,[0]!LMoisFP3,$A376)+SUMIFS([0]!LIntérêtsFP4,[0]!LMoisFP4,$A376)+SUMIFS([0]!LIntérêtsFP1,[0]!LMoisFP1,$A376)</f>
        <v>#NAME?</v>
      </c>
      <c r="D376" s="7" t="e">
        <f>+SUMIFS([0]!LAssuranceFp2,[0]!LMoisfp2,$A376)+SUMIFS([0]!LAssuranceFP3,[0]!LMoisFP3,$A376)+SUMIFS([0]!LAssuranceFP4,[0]!LMoisFP4,$A376)+SUMIFS([0]!LAssuranceFP1,[0]!LMoisFP1,$A376)</f>
        <v>#NAME?</v>
      </c>
      <c r="E376" s="7" t="e">
        <f t="shared" si="22"/>
        <v>#NAME?</v>
      </c>
      <c r="F376" s="6" t="e">
        <f t="shared" si="20"/>
        <v>#NAME?</v>
      </c>
      <c r="G376" s="6" t="e">
        <f t="shared" si="21"/>
        <v>#NAME?</v>
      </c>
      <c r="H376" s="1" t="e">
        <f>IF(AND(MONTH(DATEVALUE([0]!Moisfp2&amp;"1"))=G376,[0]!Anneefp2=F376),[0]!Montantfp2,0)+IF(AND(MONTH(DATEVALUE([0]!MoisFP3&amp;"1"))=G376,[0]!AnnéeFP3=F376),[0]!MontantFP3,0)+IF(AND(MONTH(DATEVALUE([0]!MoisFP4&amp;"1"))=G376,[0]!AnnéeFP4=F376),[0]!MontantFP4,0)+IF(AND(MONTH(DATEVALUE([0]!MoisFP1&amp;"1"))=G376,[0]!AnneeFP1=F376),[0]!MontantFP1,0)</f>
        <v>#NAME?</v>
      </c>
      <c r="I376" s="6" t="s">
        <v>40</v>
      </c>
      <c r="J376" s="6" t="s">
        <v>99</v>
      </c>
      <c r="K376" s="6" t="s">
        <v>41</v>
      </c>
    </row>
    <row r="377" spans="1:11">
      <c r="A377" s="5" t="e">
        <f t="shared" si="23"/>
        <v>#NAME?</v>
      </c>
      <c r="B377" s="7" t="e">
        <f>SUMIFS([0]!LCapitalFP3,[0]!LMoisFP3,$A377)++SUMIFS([0]!LCapitalfp2,[0]!LMoisfp2,$A377)+SUMIFS([0]!LCapitalFP4,[0]!LMoisFP4,$A377)++SUMIFS([0]!LCapitalFP1,[0]!LMoisFP1,$A377)</f>
        <v>#NAME?</v>
      </c>
      <c r="C377" s="7" t="e">
        <f>+SUMIFS([0]!LIntérêtsfp2,[0]!LMoisfp2,$A377)+SUMIFS([0]!LIntérêtsFP3,[0]!LMoisFP3,$A377)+SUMIFS([0]!LIntérêtsFP4,[0]!LMoisFP4,$A377)+SUMIFS([0]!LIntérêtsFP1,[0]!LMoisFP1,$A377)</f>
        <v>#NAME?</v>
      </c>
      <c r="D377" s="7" t="e">
        <f>+SUMIFS([0]!LAssuranceFp2,[0]!LMoisfp2,$A377)+SUMIFS([0]!LAssuranceFP3,[0]!LMoisFP3,$A377)+SUMIFS([0]!LAssuranceFP4,[0]!LMoisFP4,$A377)+SUMIFS([0]!LAssuranceFP1,[0]!LMoisFP1,$A377)</f>
        <v>#NAME?</v>
      </c>
      <c r="E377" s="7" t="e">
        <f t="shared" si="22"/>
        <v>#NAME?</v>
      </c>
      <c r="F377" s="6" t="e">
        <f t="shared" si="20"/>
        <v>#NAME?</v>
      </c>
      <c r="G377" s="6" t="e">
        <f t="shared" si="21"/>
        <v>#NAME?</v>
      </c>
      <c r="H377" s="1" t="e">
        <f>IF(AND(MONTH(DATEVALUE([0]!Moisfp2&amp;"1"))=G377,[0]!Anneefp2=F377),[0]!Montantfp2,0)+IF(AND(MONTH(DATEVALUE([0]!MoisFP3&amp;"1"))=G377,[0]!AnnéeFP3=F377),[0]!MontantFP3,0)+IF(AND(MONTH(DATEVALUE([0]!MoisFP4&amp;"1"))=G377,[0]!AnnéeFP4=F377),[0]!MontantFP4,0)+IF(AND(MONTH(DATEVALUE([0]!MoisFP1&amp;"1"))=G377,[0]!AnneeFP1=F377),[0]!MontantFP1,0)</f>
        <v>#NAME?</v>
      </c>
      <c r="I377" s="6" t="s">
        <v>40</v>
      </c>
      <c r="J377" s="6" t="s">
        <v>99</v>
      </c>
      <c r="K377" s="6" t="s">
        <v>41</v>
      </c>
    </row>
    <row r="378" spans="1:11">
      <c r="A378" s="5" t="e">
        <f t="shared" si="23"/>
        <v>#NAME?</v>
      </c>
      <c r="B378" s="7" t="e">
        <f>SUMIFS([0]!LCapitalFP3,[0]!LMoisFP3,$A378)++SUMIFS([0]!LCapitalfp2,[0]!LMoisfp2,$A378)+SUMIFS([0]!LCapitalFP4,[0]!LMoisFP4,$A378)++SUMIFS([0]!LCapitalFP1,[0]!LMoisFP1,$A378)</f>
        <v>#NAME?</v>
      </c>
      <c r="C378" s="7" t="e">
        <f>+SUMIFS([0]!LIntérêtsfp2,[0]!LMoisfp2,$A378)+SUMIFS([0]!LIntérêtsFP3,[0]!LMoisFP3,$A378)+SUMIFS([0]!LIntérêtsFP4,[0]!LMoisFP4,$A378)+SUMIFS([0]!LIntérêtsFP1,[0]!LMoisFP1,$A378)</f>
        <v>#NAME?</v>
      </c>
      <c r="D378" s="7" t="e">
        <f>+SUMIFS([0]!LAssuranceFp2,[0]!LMoisfp2,$A378)+SUMIFS([0]!LAssuranceFP3,[0]!LMoisFP3,$A378)+SUMIFS([0]!LAssuranceFP4,[0]!LMoisFP4,$A378)+SUMIFS([0]!LAssuranceFP1,[0]!LMoisFP1,$A378)</f>
        <v>#NAME?</v>
      </c>
      <c r="E378" s="7" t="e">
        <f t="shared" si="22"/>
        <v>#NAME?</v>
      </c>
      <c r="F378" s="6" t="e">
        <f t="shared" si="20"/>
        <v>#NAME?</v>
      </c>
      <c r="G378" s="6" t="e">
        <f t="shared" si="21"/>
        <v>#NAME?</v>
      </c>
      <c r="H378" s="1" t="e">
        <f>IF(AND(MONTH(DATEVALUE([0]!Moisfp2&amp;"1"))=G378,[0]!Anneefp2=F378),[0]!Montantfp2,0)+IF(AND(MONTH(DATEVALUE([0]!MoisFP3&amp;"1"))=G378,[0]!AnnéeFP3=F378),[0]!MontantFP3,0)+IF(AND(MONTH(DATEVALUE([0]!MoisFP4&amp;"1"))=G378,[0]!AnnéeFP4=F378),[0]!MontantFP4,0)+IF(AND(MONTH(DATEVALUE([0]!MoisFP1&amp;"1"))=G378,[0]!AnneeFP1=F378),[0]!MontantFP1,0)</f>
        <v>#NAME?</v>
      </c>
      <c r="I378" s="6" t="s">
        <v>40</v>
      </c>
      <c r="J378" s="6" t="s">
        <v>99</v>
      </c>
      <c r="K378" s="6" t="s">
        <v>41</v>
      </c>
    </row>
    <row r="379" spans="1:11">
      <c r="A379" s="5" t="e">
        <f t="shared" si="23"/>
        <v>#NAME?</v>
      </c>
      <c r="B379" s="7" t="e">
        <f>SUMIFS([0]!LCapitalFP3,[0]!LMoisFP3,$A379)++SUMIFS([0]!LCapitalfp2,[0]!LMoisfp2,$A379)+SUMIFS([0]!LCapitalFP4,[0]!LMoisFP4,$A379)++SUMIFS([0]!LCapitalFP1,[0]!LMoisFP1,$A379)</f>
        <v>#NAME?</v>
      </c>
      <c r="C379" s="7" t="e">
        <f>+SUMIFS([0]!LIntérêtsfp2,[0]!LMoisfp2,$A379)+SUMIFS([0]!LIntérêtsFP3,[0]!LMoisFP3,$A379)+SUMIFS([0]!LIntérêtsFP4,[0]!LMoisFP4,$A379)+SUMIFS([0]!LIntérêtsFP1,[0]!LMoisFP1,$A379)</f>
        <v>#NAME?</v>
      </c>
      <c r="D379" s="7" t="e">
        <f>+SUMIFS([0]!LAssuranceFp2,[0]!LMoisfp2,$A379)+SUMIFS([0]!LAssuranceFP3,[0]!LMoisFP3,$A379)+SUMIFS([0]!LAssuranceFP4,[0]!LMoisFP4,$A379)+SUMIFS([0]!LAssuranceFP1,[0]!LMoisFP1,$A379)</f>
        <v>#NAME?</v>
      </c>
      <c r="E379" s="7" t="e">
        <f t="shared" si="22"/>
        <v>#NAME?</v>
      </c>
      <c r="F379" s="6" t="e">
        <f t="shared" si="20"/>
        <v>#NAME?</v>
      </c>
      <c r="G379" s="6" t="e">
        <f t="shared" si="21"/>
        <v>#NAME?</v>
      </c>
      <c r="H379" s="1" t="e">
        <f>IF(AND(MONTH(DATEVALUE([0]!Moisfp2&amp;"1"))=G379,[0]!Anneefp2=F379),[0]!Montantfp2,0)+IF(AND(MONTH(DATEVALUE([0]!MoisFP3&amp;"1"))=G379,[0]!AnnéeFP3=F379),[0]!MontantFP3,0)+IF(AND(MONTH(DATEVALUE([0]!MoisFP4&amp;"1"))=G379,[0]!AnnéeFP4=F379),[0]!MontantFP4,0)+IF(AND(MONTH(DATEVALUE([0]!MoisFP1&amp;"1"))=G379,[0]!AnneeFP1=F379),[0]!MontantFP1,0)</f>
        <v>#NAME?</v>
      </c>
      <c r="I379" s="6" t="s">
        <v>40</v>
      </c>
      <c r="J379" s="6" t="s">
        <v>99</v>
      </c>
      <c r="K379" s="6" t="s">
        <v>41</v>
      </c>
    </row>
    <row r="380" spans="1:11">
      <c r="A380" s="5" t="e">
        <f t="shared" si="23"/>
        <v>#NAME?</v>
      </c>
      <c r="B380" s="7" t="e">
        <f>SUMIFS([0]!LCapitalFP3,[0]!LMoisFP3,$A380)++SUMIFS([0]!LCapitalfp2,[0]!LMoisfp2,$A380)+SUMIFS([0]!LCapitalFP4,[0]!LMoisFP4,$A380)++SUMIFS([0]!LCapitalFP1,[0]!LMoisFP1,$A380)</f>
        <v>#NAME?</v>
      </c>
      <c r="C380" s="7" t="e">
        <f>+SUMIFS([0]!LIntérêtsfp2,[0]!LMoisfp2,$A380)+SUMIFS([0]!LIntérêtsFP3,[0]!LMoisFP3,$A380)+SUMIFS([0]!LIntérêtsFP4,[0]!LMoisFP4,$A380)+SUMIFS([0]!LIntérêtsFP1,[0]!LMoisFP1,$A380)</f>
        <v>#NAME?</v>
      </c>
      <c r="D380" s="7" t="e">
        <f>+SUMIFS([0]!LAssuranceFp2,[0]!LMoisfp2,$A380)+SUMIFS([0]!LAssuranceFP3,[0]!LMoisFP3,$A380)+SUMIFS([0]!LAssuranceFP4,[0]!LMoisFP4,$A380)+SUMIFS([0]!LAssuranceFP1,[0]!LMoisFP1,$A380)</f>
        <v>#NAME?</v>
      </c>
      <c r="E380" s="7" t="e">
        <f t="shared" si="22"/>
        <v>#NAME?</v>
      </c>
      <c r="F380" s="6" t="e">
        <f t="shared" si="20"/>
        <v>#NAME?</v>
      </c>
      <c r="G380" s="6" t="e">
        <f t="shared" si="21"/>
        <v>#NAME?</v>
      </c>
      <c r="H380" s="1" t="e">
        <f>IF(AND(MONTH(DATEVALUE([0]!Moisfp2&amp;"1"))=G380,[0]!Anneefp2=F380),[0]!Montantfp2,0)+IF(AND(MONTH(DATEVALUE([0]!MoisFP3&amp;"1"))=G380,[0]!AnnéeFP3=F380),[0]!MontantFP3,0)+IF(AND(MONTH(DATEVALUE([0]!MoisFP4&amp;"1"))=G380,[0]!AnnéeFP4=F380),[0]!MontantFP4,0)+IF(AND(MONTH(DATEVALUE([0]!MoisFP1&amp;"1"))=G380,[0]!AnneeFP1=F380),[0]!MontantFP1,0)</f>
        <v>#NAME?</v>
      </c>
      <c r="I380" s="6" t="s">
        <v>40</v>
      </c>
      <c r="J380" s="6" t="s">
        <v>99</v>
      </c>
      <c r="K380" s="6" t="s">
        <v>41</v>
      </c>
    </row>
    <row r="381" spans="1:11">
      <c r="A381" s="5" t="e">
        <f t="shared" si="23"/>
        <v>#NAME?</v>
      </c>
      <c r="B381" s="7" t="e">
        <f>SUMIFS([0]!LCapitalFP3,[0]!LMoisFP3,$A381)++SUMIFS([0]!LCapitalfp2,[0]!LMoisfp2,$A381)+SUMIFS([0]!LCapitalFP4,[0]!LMoisFP4,$A381)++SUMIFS([0]!LCapitalFP1,[0]!LMoisFP1,$A381)</f>
        <v>#NAME?</v>
      </c>
      <c r="C381" s="7" t="e">
        <f>+SUMIFS([0]!LIntérêtsfp2,[0]!LMoisfp2,$A381)+SUMIFS([0]!LIntérêtsFP3,[0]!LMoisFP3,$A381)+SUMIFS([0]!LIntérêtsFP4,[0]!LMoisFP4,$A381)+SUMIFS([0]!LIntérêtsFP1,[0]!LMoisFP1,$A381)</f>
        <v>#NAME?</v>
      </c>
      <c r="D381" s="7" t="e">
        <f>+SUMIFS([0]!LAssuranceFp2,[0]!LMoisfp2,$A381)+SUMIFS([0]!LAssuranceFP3,[0]!LMoisFP3,$A381)+SUMIFS([0]!LAssuranceFP4,[0]!LMoisFP4,$A381)+SUMIFS([0]!LAssuranceFP1,[0]!LMoisFP1,$A381)</f>
        <v>#NAME?</v>
      </c>
      <c r="E381" s="7" t="e">
        <f t="shared" si="22"/>
        <v>#NAME?</v>
      </c>
      <c r="F381" s="6" t="e">
        <f t="shared" si="20"/>
        <v>#NAME?</v>
      </c>
      <c r="G381" s="6" t="e">
        <f t="shared" si="21"/>
        <v>#NAME?</v>
      </c>
      <c r="H381" s="1" t="e">
        <f>IF(AND(MONTH(DATEVALUE([0]!Moisfp2&amp;"1"))=G381,[0]!Anneefp2=F381),[0]!Montantfp2,0)+IF(AND(MONTH(DATEVALUE([0]!MoisFP3&amp;"1"))=G381,[0]!AnnéeFP3=F381),[0]!MontantFP3,0)+IF(AND(MONTH(DATEVALUE([0]!MoisFP4&amp;"1"))=G381,[0]!AnnéeFP4=F381),[0]!MontantFP4,0)+IF(AND(MONTH(DATEVALUE([0]!MoisFP1&amp;"1"))=G381,[0]!AnneeFP1=F381),[0]!MontantFP1,0)</f>
        <v>#NAME?</v>
      </c>
      <c r="I381" s="6" t="s">
        <v>40</v>
      </c>
      <c r="J381" s="6" t="s">
        <v>99</v>
      </c>
      <c r="K381" s="6" t="s">
        <v>41</v>
      </c>
    </row>
    <row r="382" spans="1:11">
      <c r="A382" s="5" t="e">
        <f t="shared" si="23"/>
        <v>#NAME?</v>
      </c>
      <c r="B382" s="7" t="e">
        <f>SUMIFS([0]!LCapitalFP3,[0]!LMoisFP3,$A382)++SUMIFS([0]!LCapitalfp2,[0]!LMoisfp2,$A382)+SUMIFS([0]!LCapitalFP4,[0]!LMoisFP4,$A382)++SUMIFS([0]!LCapitalFP1,[0]!LMoisFP1,$A382)</f>
        <v>#NAME?</v>
      </c>
      <c r="C382" s="7" t="e">
        <f>+SUMIFS([0]!LIntérêtsfp2,[0]!LMoisfp2,$A382)+SUMIFS([0]!LIntérêtsFP3,[0]!LMoisFP3,$A382)+SUMIFS([0]!LIntérêtsFP4,[0]!LMoisFP4,$A382)+SUMIFS([0]!LIntérêtsFP1,[0]!LMoisFP1,$A382)</f>
        <v>#NAME?</v>
      </c>
      <c r="D382" s="7" t="e">
        <f>+SUMIFS([0]!LAssuranceFp2,[0]!LMoisfp2,$A382)+SUMIFS([0]!LAssuranceFP3,[0]!LMoisFP3,$A382)+SUMIFS([0]!LAssuranceFP4,[0]!LMoisFP4,$A382)+SUMIFS([0]!LAssuranceFP1,[0]!LMoisFP1,$A382)</f>
        <v>#NAME?</v>
      </c>
      <c r="E382" s="7" t="e">
        <f t="shared" si="22"/>
        <v>#NAME?</v>
      </c>
      <c r="F382" s="6" t="e">
        <f t="shared" si="20"/>
        <v>#NAME?</v>
      </c>
      <c r="G382" s="6" t="e">
        <f t="shared" si="21"/>
        <v>#NAME?</v>
      </c>
      <c r="H382" s="1" t="e">
        <f>IF(AND(MONTH(DATEVALUE([0]!Moisfp2&amp;"1"))=G382,[0]!Anneefp2=F382),[0]!Montantfp2,0)+IF(AND(MONTH(DATEVALUE([0]!MoisFP3&amp;"1"))=G382,[0]!AnnéeFP3=F382),[0]!MontantFP3,0)+IF(AND(MONTH(DATEVALUE([0]!MoisFP4&amp;"1"))=G382,[0]!AnnéeFP4=F382),[0]!MontantFP4,0)+IF(AND(MONTH(DATEVALUE([0]!MoisFP1&amp;"1"))=G382,[0]!AnneeFP1=F382),[0]!MontantFP1,0)</f>
        <v>#NAME?</v>
      </c>
      <c r="I382" s="6" t="s">
        <v>40</v>
      </c>
      <c r="J382" s="6" t="s">
        <v>99</v>
      </c>
      <c r="K382" s="6" t="s">
        <v>41</v>
      </c>
    </row>
    <row r="383" spans="1:11">
      <c r="A383" s="5" t="e">
        <f t="shared" si="23"/>
        <v>#NAME?</v>
      </c>
      <c r="B383" s="7" t="e">
        <f>SUMIFS([0]!LCapitalFP3,[0]!LMoisFP3,$A383)++SUMIFS([0]!LCapitalfp2,[0]!LMoisfp2,$A383)+SUMIFS([0]!LCapitalFP4,[0]!LMoisFP4,$A383)++SUMIFS([0]!LCapitalFP1,[0]!LMoisFP1,$A383)</f>
        <v>#NAME?</v>
      </c>
      <c r="C383" s="7" t="e">
        <f>+SUMIFS([0]!LIntérêtsfp2,[0]!LMoisfp2,$A383)+SUMIFS([0]!LIntérêtsFP3,[0]!LMoisFP3,$A383)+SUMIFS([0]!LIntérêtsFP4,[0]!LMoisFP4,$A383)+SUMIFS([0]!LIntérêtsFP1,[0]!LMoisFP1,$A383)</f>
        <v>#NAME?</v>
      </c>
      <c r="D383" s="7" t="e">
        <f>+SUMIFS([0]!LAssuranceFp2,[0]!LMoisfp2,$A383)+SUMIFS([0]!LAssuranceFP3,[0]!LMoisFP3,$A383)+SUMIFS([0]!LAssuranceFP4,[0]!LMoisFP4,$A383)+SUMIFS([0]!LAssuranceFP1,[0]!LMoisFP1,$A383)</f>
        <v>#NAME?</v>
      </c>
      <c r="E383" s="7" t="e">
        <f t="shared" si="22"/>
        <v>#NAME?</v>
      </c>
      <c r="F383" s="6" t="e">
        <f t="shared" si="20"/>
        <v>#NAME?</v>
      </c>
      <c r="G383" s="6" t="e">
        <f t="shared" si="21"/>
        <v>#NAME?</v>
      </c>
      <c r="H383" s="1" t="e">
        <f>IF(AND(MONTH(DATEVALUE([0]!Moisfp2&amp;"1"))=G383,[0]!Anneefp2=F383),[0]!Montantfp2,0)+IF(AND(MONTH(DATEVALUE([0]!MoisFP3&amp;"1"))=G383,[0]!AnnéeFP3=F383),[0]!MontantFP3,0)+IF(AND(MONTH(DATEVALUE([0]!MoisFP4&amp;"1"))=G383,[0]!AnnéeFP4=F383),[0]!MontantFP4,0)+IF(AND(MONTH(DATEVALUE([0]!MoisFP1&amp;"1"))=G383,[0]!AnneeFP1=F383),[0]!MontantFP1,0)</f>
        <v>#NAME?</v>
      </c>
      <c r="I383" s="6" t="s">
        <v>40</v>
      </c>
      <c r="J383" s="6" t="s">
        <v>99</v>
      </c>
      <c r="K383" s="6" t="s">
        <v>41</v>
      </c>
    </row>
    <row r="384" spans="1:11">
      <c r="A384" s="5" t="e">
        <f t="shared" si="23"/>
        <v>#NAME?</v>
      </c>
      <c r="B384" s="7" t="e">
        <f>SUMIFS([0]!LCapitalFP3,[0]!LMoisFP3,$A384)++SUMIFS([0]!LCapitalfp2,[0]!LMoisfp2,$A384)+SUMIFS([0]!LCapitalFP4,[0]!LMoisFP4,$A384)++SUMIFS([0]!LCapitalFP1,[0]!LMoisFP1,$A384)</f>
        <v>#NAME?</v>
      </c>
      <c r="C384" s="7" t="e">
        <f>+SUMIFS([0]!LIntérêtsfp2,[0]!LMoisfp2,$A384)+SUMIFS([0]!LIntérêtsFP3,[0]!LMoisFP3,$A384)+SUMIFS([0]!LIntérêtsFP4,[0]!LMoisFP4,$A384)+SUMIFS([0]!LIntérêtsFP1,[0]!LMoisFP1,$A384)</f>
        <v>#NAME?</v>
      </c>
      <c r="D384" s="7" t="e">
        <f>+SUMIFS([0]!LAssuranceFp2,[0]!LMoisfp2,$A384)+SUMIFS([0]!LAssuranceFP3,[0]!LMoisFP3,$A384)+SUMIFS([0]!LAssuranceFP4,[0]!LMoisFP4,$A384)+SUMIFS([0]!LAssuranceFP1,[0]!LMoisFP1,$A384)</f>
        <v>#NAME?</v>
      </c>
      <c r="E384" s="7" t="e">
        <f t="shared" si="22"/>
        <v>#NAME?</v>
      </c>
      <c r="F384" s="6" t="e">
        <f t="shared" si="20"/>
        <v>#NAME?</v>
      </c>
      <c r="G384" s="6" t="e">
        <f t="shared" si="21"/>
        <v>#NAME?</v>
      </c>
      <c r="H384" s="1" t="e">
        <f>IF(AND(MONTH(DATEVALUE([0]!Moisfp2&amp;"1"))=G384,[0]!Anneefp2=F384),[0]!Montantfp2,0)+IF(AND(MONTH(DATEVALUE([0]!MoisFP3&amp;"1"))=G384,[0]!AnnéeFP3=F384),[0]!MontantFP3,0)+IF(AND(MONTH(DATEVALUE([0]!MoisFP4&amp;"1"))=G384,[0]!AnnéeFP4=F384),[0]!MontantFP4,0)+IF(AND(MONTH(DATEVALUE([0]!MoisFP1&amp;"1"))=G384,[0]!AnneeFP1=F384),[0]!MontantFP1,0)</f>
        <v>#NAME?</v>
      </c>
      <c r="I384" s="6" t="s">
        <v>40</v>
      </c>
      <c r="J384" s="6" t="s">
        <v>99</v>
      </c>
      <c r="K384" s="6" t="s">
        <v>41</v>
      </c>
    </row>
    <row r="385" spans="1:11">
      <c r="A385" s="5" t="e">
        <f t="shared" si="23"/>
        <v>#NAME?</v>
      </c>
      <c r="B385" s="7" t="e">
        <f>SUMIFS([0]!LCapitalFP3,[0]!LMoisFP3,$A385)++SUMIFS([0]!LCapitalfp2,[0]!LMoisfp2,$A385)+SUMIFS([0]!LCapitalFP4,[0]!LMoisFP4,$A385)++SUMIFS([0]!LCapitalFP1,[0]!LMoisFP1,$A385)</f>
        <v>#NAME?</v>
      </c>
      <c r="C385" s="7" t="e">
        <f>+SUMIFS([0]!LIntérêtsfp2,[0]!LMoisfp2,$A385)+SUMIFS([0]!LIntérêtsFP3,[0]!LMoisFP3,$A385)+SUMIFS([0]!LIntérêtsFP4,[0]!LMoisFP4,$A385)+SUMIFS([0]!LIntérêtsFP1,[0]!LMoisFP1,$A385)</f>
        <v>#NAME?</v>
      </c>
      <c r="D385" s="7" t="e">
        <f>+SUMIFS([0]!LAssuranceFp2,[0]!LMoisfp2,$A385)+SUMIFS([0]!LAssuranceFP3,[0]!LMoisFP3,$A385)+SUMIFS([0]!LAssuranceFP4,[0]!LMoisFP4,$A385)+SUMIFS([0]!LAssuranceFP1,[0]!LMoisFP1,$A385)</f>
        <v>#NAME?</v>
      </c>
      <c r="E385" s="7" t="e">
        <f t="shared" si="22"/>
        <v>#NAME?</v>
      </c>
      <c r="F385" s="6" t="e">
        <f t="shared" si="20"/>
        <v>#NAME?</v>
      </c>
      <c r="G385" s="6" t="e">
        <f t="shared" si="21"/>
        <v>#NAME?</v>
      </c>
      <c r="H385" s="1" t="e">
        <f>IF(AND(MONTH(DATEVALUE([0]!Moisfp2&amp;"1"))=G385,[0]!Anneefp2=F385),[0]!Montantfp2,0)+IF(AND(MONTH(DATEVALUE([0]!MoisFP3&amp;"1"))=G385,[0]!AnnéeFP3=F385),[0]!MontantFP3,0)+IF(AND(MONTH(DATEVALUE([0]!MoisFP4&amp;"1"))=G385,[0]!AnnéeFP4=F385),[0]!MontantFP4,0)+IF(AND(MONTH(DATEVALUE([0]!MoisFP1&amp;"1"))=G385,[0]!AnneeFP1=F385),[0]!MontantFP1,0)</f>
        <v>#NAME?</v>
      </c>
      <c r="I385" s="6" t="s">
        <v>40</v>
      </c>
      <c r="J385" s="6" t="s">
        <v>99</v>
      </c>
      <c r="K385" s="6" t="s">
        <v>41</v>
      </c>
    </row>
    <row r="386" spans="1:11">
      <c r="A386" s="5" t="e">
        <f t="shared" si="23"/>
        <v>#NAME?</v>
      </c>
      <c r="B386" s="7" t="e">
        <f>SUMIFS([0]!LCapitalFP3,[0]!LMoisFP3,$A386)++SUMIFS([0]!LCapitalfp2,[0]!LMoisfp2,$A386)+SUMIFS([0]!LCapitalFP4,[0]!LMoisFP4,$A386)++SUMIFS([0]!LCapitalFP1,[0]!LMoisFP1,$A386)</f>
        <v>#NAME?</v>
      </c>
      <c r="C386" s="7" t="e">
        <f>+SUMIFS([0]!LIntérêtsfp2,[0]!LMoisfp2,$A386)+SUMIFS([0]!LIntérêtsFP3,[0]!LMoisFP3,$A386)+SUMIFS([0]!LIntérêtsFP4,[0]!LMoisFP4,$A386)+SUMIFS([0]!LIntérêtsFP1,[0]!LMoisFP1,$A386)</f>
        <v>#NAME?</v>
      </c>
      <c r="D386" s="7" t="e">
        <f>+SUMIFS([0]!LAssuranceFp2,[0]!LMoisfp2,$A386)+SUMIFS([0]!LAssuranceFP3,[0]!LMoisFP3,$A386)+SUMIFS([0]!LAssuranceFP4,[0]!LMoisFP4,$A386)+SUMIFS([0]!LAssuranceFP1,[0]!LMoisFP1,$A386)</f>
        <v>#NAME?</v>
      </c>
      <c r="E386" s="7" t="e">
        <f t="shared" si="22"/>
        <v>#NAME?</v>
      </c>
      <c r="F386" s="6" t="e">
        <f t="shared" ref="F386:F449" si="24">YEAR(A386:A584)</f>
        <v>#NAME?</v>
      </c>
      <c r="G386" s="6" t="e">
        <f t="shared" ref="G386:G449" si="25">MONTH(A386)</f>
        <v>#NAME?</v>
      </c>
      <c r="H386" s="1" t="e">
        <f>IF(AND(MONTH(DATEVALUE([0]!Moisfp2&amp;"1"))=G386,[0]!Anneefp2=F386),[0]!Montantfp2,0)+IF(AND(MONTH(DATEVALUE([0]!MoisFP3&amp;"1"))=G386,[0]!AnnéeFP3=F386),[0]!MontantFP3,0)+IF(AND(MONTH(DATEVALUE([0]!MoisFP4&amp;"1"))=G386,[0]!AnnéeFP4=F386),[0]!MontantFP4,0)+IF(AND(MONTH(DATEVALUE([0]!MoisFP1&amp;"1"))=G386,[0]!AnneeFP1=F386),[0]!MontantFP1,0)</f>
        <v>#NAME?</v>
      </c>
      <c r="I386" s="6" t="s">
        <v>40</v>
      </c>
      <c r="J386" s="6" t="s">
        <v>99</v>
      </c>
      <c r="K386" s="6" t="s">
        <v>41</v>
      </c>
    </row>
    <row r="387" spans="1:11">
      <c r="A387" s="5" t="e">
        <f t="shared" si="23"/>
        <v>#NAME?</v>
      </c>
      <c r="B387" s="7" t="e">
        <f>SUMIFS([0]!LCapitalFP3,[0]!LMoisFP3,$A387)++SUMIFS([0]!LCapitalfp2,[0]!LMoisfp2,$A387)+SUMIFS([0]!LCapitalFP4,[0]!LMoisFP4,$A387)++SUMIFS([0]!LCapitalFP1,[0]!LMoisFP1,$A387)</f>
        <v>#NAME?</v>
      </c>
      <c r="C387" s="7" t="e">
        <f>+SUMIFS([0]!LIntérêtsfp2,[0]!LMoisfp2,$A387)+SUMIFS([0]!LIntérêtsFP3,[0]!LMoisFP3,$A387)+SUMIFS([0]!LIntérêtsFP4,[0]!LMoisFP4,$A387)+SUMIFS([0]!LIntérêtsFP1,[0]!LMoisFP1,$A387)</f>
        <v>#NAME?</v>
      </c>
      <c r="D387" s="7" t="e">
        <f>+SUMIFS([0]!LAssuranceFp2,[0]!LMoisfp2,$A387)+SUMIFS([0]!LAssuranceFP3,[0]!LMoisFP3,$A387)+SUMIFS([0]!LAssuranceFP4,[0]!LMoisFP4,$A387)+SUMIFS([0]!LAssuranceFP1,[0]!LMoisFP1,$A387)</f>
        <v>#NAME?</v>
      </c>
      <c r="E387" s="7" t="e">
        <f t="shared" ref="E387:E450" si="26">C387+D387</f>
        <v>#NAME?</v>
      </c>
      <c r="F387" s="6" t="e">
        <f t="shared" si="24"/>
        <v>#NAME?</v>
      </c>
      <c r="G387" s="6" t="e">
        <f t="shared" si="25"/>
        <v>#NAME?</v>
      </c>
      <c r="H387" s="1" t="e">
        <f>IF(AND(MONTH(DATEVALUE([0]!Moisfp2&amp;"1"))=G387,[0]!Anneefp2=F387),[0]!Montantfp2,0)+IF(AND(MONTH(DATEVALUE([0]!MoisFP3&amp;"1"))=G387,[0]!AnnéeFP3=F387),[0]!MontantFP3,0)+IF(AND(MONTH(DATEVALUE([0]!MoisFP4&amp;"1"))=G387,[0]!AnnéeFP4=F387),[0]!MontantFP4,0)+IF(AND(MONTH(DATEVALUE([0]!MoisFP1&amp;"1"))=G387,[0]!AnneeFP1=F387),[0]!MontantFP1,0)</f>
        <v>#NAME?</v>
      </c>
      <c r="I387" s="6" t="s">
        <v>40</v>
      </c>
      <c r="J387" s="6" t="s">
        <v>99</v>
      </c>
      <c r="K387" s="6" t="s">
        <v>41</v>
      </c>
    </row>
    <row r="388" spans="1:11">
      <c r="A388" s="5" t="e">
        <f t="shared" si="23"/>
        <v>#NAME?</v>
      </c>
      <c r="B388" s="7" t="e">
        <f>SUMIFS([0]!LCapitalFP3,[0]!LMoisFP3,$A388)++SUMIFS([0]!LCapitalfp2,[0]!LMoisfp2,$A388)+SUMIFS([0]!LCapitalFP4,[0]!LMoisFP4,$A388)++SUMIFS([0]!LCapitalFP1,[0]!LMoisFP1,$A388)</f>
        <v>#NAME?</v>
      </c>
      <c r="C388" s="7" t="e">
        <f>+SUMIFS([0]!LIntérêtsfp2,[0]!LMoisfp2,$A388)+SUMIFS([0]!LIntérêtsFP3,[0]!LMoisFP3,$A388)+SUMIFS([0]!LIntérêtsFP4,[0]!LMoisFP4,$A388)+SUMIFS([0]!LIntérêtsFP1,[0]!LMoisFP1,$A388)</f>
        <v>#NAME?</v>
      </c>
      <c r="D388" s="7" t="e">
        <f>+SUMIFS([0]!LAssuranceFp2,[0]!LMoisfp2,$A388)+SUMIFS([0]!LAssuranceFP3,[0]!LMoisFP3,$A388)+SUMIFS([0]!LAssuranceFP4,[0]!LMoisFP4,$A388)+SUMIFS([0]!LAssuranceFP1,[0]!LMoisFP1,$A388)</f>
        <v>#NAME?</v>
      </c>
      <c r="E388" s="7" t="e">
        <f t="shared" si="26"/>
        <v>#NAME?</v>
      </c>
      <c r="F388" s="6" t="e">
        <f t="shared" si="24"/>
        <v>#NAME?</v>
      </c>
      <c r="G388" s="6" t="e">
        <f t="shared" si="25"/>
        <v>#NAME?</v>
      </c>
      <c r="H388" s="1" t="e">
        <f>IF(AND(MONTH(DATEVALUE([0]!Moisfp2&amp;"1"))=G388,[0]!Anneefp2=F388),[0]!Montantfp2,0)+IF(AND(MONTH(DATEVALUE([0]!MoisFP3&amp;"1"))=G388,[0]!AnnéeFP3=F388),[0]!MontantFP3,0)+IF(AND(MONTH(DATEVALUE([0]!MoisFP4&amp;"1"))=G388,[0]!AnnéeFP4=F388),[0]!MontantFP4,0)+IF(AND(MONTH(DATEVALUE([0]!MoisFP1&amp;"1"))=G388,[0]!AnneeFP1=F388),[0]!MontantFP1,0)</f>
        <v>#NAME?</v>
      </c>
      <c r="I388" s="6" t="s">
        <v>40</v>
      </c>
      <c r="J388" s="6" t="s">
        <v>99</v>
      </c>
      <c r="K388" s="6" t="s">
        <v>41</v>
      </c>
    </row>
    <row r="389" spans="1:11">
      <c r="A389" s="5" t="e">
        <f t="shared" ref="A389:A452" si="27">DATE(YEAR(A388),MONTH(A388)+1,1)</f>
        <v>#NAME?</v>
      </c>
      <c r="B389" s="7" t="e">
        <f>SUMIFS([0]!LCapitalFP3,[0]!LMoisFP3,$A389)++SUMIFS([0]!LCapitalfp2,[0]!LMoisfp2,$A389)+SUMIFS([0]!LCapitalFP4,[0]!LMoisFP4,$A389)++SUMIFS([0]!LCapitalFP1,[0]!LMoisFP1,$A389)</f>
        <v>#NAME?</v>
      </c>
      <c r="C389" s="7" t="e">
        <f>+SUMIFS([0]!LIntérêtsfp2,[0]!LMoisfp2,$A389)+SUMIFS([0]!LIntérêtsFP3,[0]!LMoisFP3,$A389)+SUMIFS([0]!LIntérêtsFP4,[0]!LMoisFP4,$A389)+SUMIFS([0]!LIntérêtsFP1,[0]!LMoisFP1,$A389)</f>
        <v>#NAME?</v>
      </c>
      <c r="D389" s="7" t="e">
        <f>+SUMIFS([0]!LAssuranceFp2,[0]!LMoisfp2,$A389)+SUMIFS([0]!LAssuranceFP3,[0]!LMoisFP3,$A389)+SUMIFS([0]!LAssuranceFP4,[0]!LMoisFP4,$A389)+SUMIFS([0]!LAssuranceFP1,[0]!LMoisFP1,$A389)</f>
        <v>#NAME?</v>
      </c>
      <c r="E389" s="7" t="e">
        <f t="shared" si="26"/>
        <v>#NAME?</v>
      </c>
      <c r="F389" s="6" t="e">
        <f t="shared" si="24"/>
        <v>#NAME?</v>
      </c>
      <c r="G389" s="6" t="e">
        <f t="shared" si="25"/>
        <v>#NAME?</v>
      </c>
      <c r="H389" s="1" t="e">
        <f>IF(AND(MONTH(DATEVALUE([0]!Moisfp2&amp;"1"))=G389,[0]!Anneefp2=F389),[0]!Montantfp2,0)+IF(AND(MONTH(DATEVALUE([0]!MoisFP3&amp;"1"))=G389,[0]!AnnéeFP3=F389),[0]!MontantFP3,0)+IF(AND(MONTH(DATEVALUE([0]!MoisFP4&amp;"1"))=G389,[0]!AnnéeFP4=F389),[0]!MontantFP4,0)+IF(AND(MONTH(DATEVALUE([0]!MoisFP1&amp;"1"))=G389,[0]!AnneeFP1=F389),[0]!MontantFP1,0)</f>
        <v>#NAME?</v>
      </c>
      <c r="I389" s="6" t="s">
        <v>40</v>
      </c>
      <c r="J389" s="6" t="s">
        <v>99</v>
      </c>
      <c r="K389" s="6" t="s">
        <v>41</v>
      </c>
    </row>
    <row r="390" spans="1:11">
      <c r="A390" s="5" t="e">
        <f t="shared" si="27"/>
        <v>#NAME?</v>
      </c>
      <c r="B390" s="7" t="e">
        <f>SUMIFS([0]!LCapitalFP3,[0]!LMoisFP3,$A390)++SUMIFS([0]!LCapitalfp2,[0]!LMoisfp2,$A390)+SUMIFS([0]!LCapitalFP4,[0]!LMoisFP4,$A390)++SUMIFS([0]!LCapitalFP1,[0]!LMoisFP1,$A390)</f>
        <v>#NAME?</v>
      </c>
      <c r="C390" s="7" t="e">
        <f>+SUMIFS([0]!LIntérêtsfp2,[0]!LMoisfp2,$A390)+SUMIFS([0]!LIntérêtsFP3,[0]!LMoisFP3,$A390)+SUMIFS([0]!LIntérêtsFP4,[0]!LMoisFP4,$A390)+SUMIFS([0]!LIntérêtsFP1,[0]!LMoisFP1,$A390)</f>
        <v>#NAME?</v>
      </c>
      <c r="D390" s="7" t="e">
        <f>+SUMIFS([0]!LAssuranceFp2,[0]!LMoisfp2,$A390)+SUMIFS([0]!LAssuranceFP3,[0]!LMoisFP3,$A390)+SUMIFS([0]!LAssuranceFP4,[0]!LMoisFP4,$A390)+SUMIFS([0]!LAssuranceFP1,[0]!LMoisFP1,$A390)</f>
        <v>#NAME?</v>
      </c>
      <c r="E390" s="7" t="e">
        <f t="shared" si="26"/>
        <v>#NAME?</v>
      </c>
      <c r="F390" s="6" t="e">
        <f t="shared" si="24"/>
        <v>#NAME?</v>
      </c>
      <c r="G390" s="6" t="e">
        <f t="shared" si="25"/>
        <v>#NAME?</v>
      </c>
      <c r="H390" s="1" t="e">
        <f>IF(AND(MONTH(DATEVALUE([0]!Moisfp2&amp;"1"))=G390,[0]!Anneefp2=F390),[0]!Montantfp2,0)+IF(AND(MONTH(DATEVALUE([0]!MoisFP3&amp;"1"))=G390,[0]!AnnéeFP3=F390),[0]!MontantFP3,0)+IF(AND(MONTH(DATEVALUE([0]!MoisFP4&amp;"1"))=G390,[0]!AnnéeFP4=F390),[0]!MontantFP4,0)+IF(AND(MONTH(DATEVALUE([0]!MoisFP1&amp;"1"))=G390,[0]!AnneeFP1=F390),[0]!MontantFP1,0)</f>
        <v>#NAME?</v>
      </c>
      <c r="I390" s="6" t="s">
        <v>40</v>
      </c>
      <c r="J390" s="6" t="s">
        <v>99</v>
      </c>
      <c r="K390" s="6" t="s">
        <v>41</v>
      </c>
    </row>
    <row r="391" spans="1:11">
      <c r="A391" s="5" t="e">
        <f t="shared" si="27"/>
        <v>#NAME?</v>
      </c>
      <c r="B391" s="7" t="e">
        <f>SUMIFS([0]!LCapitalFP3,[0]!LMoisFP3,$A391)++SUMIFS([0]!LCapitalfp2,[0]!LMoisfp2,$A391)+SUMIFS([0]!LCapitalFP4,[0]!LMoisFP4,$A391)++SUMIFS([0]!LCapitalFP1,[0]!LMoisFP1,$A391)</f>
        <v>#NAME?</v>
      </c>
      <c r="C391" s="7" t="e">
        <f>+SUMIFS([0]!LIntérêtsfp2,[0]!LMoisfp2,$A391)+SUMIFS([0]!LIntérêtsFP3,[0]!LMoisFP3,$A391)+SUMIFS([0]!LIntérêtsFP4,[0]!LMoisFP4,$A391)+SUMIFS([0]!LIntérêtsFP1,[0]!LMoisFP1,$A391)</f>
        <v>#NAME?</v>
      </c>
      <c r="D391" s="7" t="e">
        <f>+SUMIFS([0]!LAssuranceFp2,[0]!LMoisfp2,$A391)+SUMIFS([0]!LAssuranceFP3,[0]!LMoisFP3,$A391)+SUMIFS([0]!LAssuranceFP4,[0]!LMoisFP4,$A391)+SUMIFS([0]!LAssuranceFP1,[0]!LMoisFP1,$A391)</f>
        <v>#NAME?</v>
      </c>
      <c r="E391" s="7" t="e">
        <f t="shared" si="26"/>
        <v>#NAME?</v>
      </c>
      <c r="F391" s="6" t="e">
        <f t="shared" si="24"/>
        <v>#NAME?</v>
      </c>
      <c r="G391" s="6" t="e">
        <f t="shared" si="25"/>
        <v>#NAME?</v>
      </c>
      <c r="H391" s="1" t="e">
        <f>IF(AND(MONTH(DATEVALUE([0]!Moisfp2&amp;"1"))=G391,[0]!Anneefp2=F391),[0]!Montantfp2,0)+IF(AND(MONTH(DATEVALUE([0]!MoisFP3&amp;"1"))=G391,[0]!AnnéeFP3=F391),[0]!MontantFP3,0)+IF(AND(MONTH(DATEVALUE([0]!MoisFP4&amp;"1"))=G391,[0]!AnnéeFP4=F391),[0]!MontantFP4,0)+IF(AND(MONTH(DATEVALUE([0]!MoisFP1&amp;"1"))=G391,[0]!AnneeFP1=F391),[0]!MontantFP1,0)</f>
        <v>#NAME?</v>
      </c>
      <c r="I391" s="6" t="s">
        <v>40</v>
      </c>
      <c r="J391" s="6" t="s">
        <v>99</v>
      </c>
      <c r="K391" s="6" t="s">
        <v>41</v>
      </c>
    </row>
    <row r="392" spans="1:11">
      <c r="A392" s="5" t="e">
        <f t="shared" si="27"/>
        <v>#NAME?</v>
      </c>
      <c r="B392" s="7" t="e">
        <f>SUMIFS([0]!LCapitalFP3,[0]!LMoisFP3,$A392)++SUMIFS([0]!LCapitalfp2,[0]!LMoisfp2,$A392)+SUMIFS([0]!LCapitalFP4,[0]!LMoisFP4,$A392)++SUMIFS([0]!LCapitalFP1,[0]!LMoisFP1,$A392)</f>
        <v>#NAME?</v>
      </c>
      <c r="C392" s="7" t="e">
        <f>+SUMIFS([0]!LIntérêtsfp2,[0]!LMoisfp2,$A392)+SUMIFS([0]!LIntérêtsFP3,[0]!LMoisFP3,$A392)+SUMIFS([0]!LIntérêtsFP4,[0]!LMoisFP4,$A392)+SUMIFS([0]!LIntérêtsFP1,[0]!LMoisFP1,$A392)</f>
        <v>#NAME?</v>
      </c>
      <c r="D392" s="7" t="e">
        <f>+SUMIFS([0]!LAssuranceFp2,[0]!LMoisfp2,$A392)+SUMIFS([0]!LAssuranceFP3,[0]!LMoisFP3,$A392)+SUMIFS([0]!LAssuranceFP4,[0]!LMoisFP4,$A392)+SUMIFS([0]!LAssuranceFP1,[0]!LMoisFP1,$A392)</f>
        <v>#NAME?</v>
      </c>
      <c r="E392" s="7" t="e">
        <f t="shared" si="26"/>
        <v>#NAME?</v>
      </c>
      <c r="F392" s="6" t="e">
        <f t="shared" si="24"/>
        <v>#NAME?</v>
      </c>
      <c r="G392" s="6" t="e">
        <f t="shared" si="25"/>
        <v>#NAME?</v>
      </c>
      <c r="H392" s="1" t="e">
        <f>IF(AND(MONTH(DATEVALUE([0]!Moisfp2&amp;"1"))=G392,[0]!Anneefp2=F392),[0]!Montantfp2,0)+IF(AND(MONTH(DATEVALUE([0]!MoisFP3&amp;"1"))=G392,[0]!AnnéeFP3=F392),[0]!MontantFP3,0)+IF(AND(MONTH(DATEVALUE([0]!MoisFP4&amp;"1"))=G392,[0]!AnnéeFP4=F392),[0]!MontantFP4,0)+IF(AND(MONTH(DATEVALUE([0]!MoisFP1&amp;"1"))=G392,[0]!AnneeFP1=F392),[0]!MontantFP1,0)</f>
        <v>#NAME?</v>
      </c>
      <c r="I392" s="6" t="s">
        <v>40</v>
      </c>
      <c r="J392" s="6" t="s">
        <v>99</v>
      </c>
      <c r="K392" s="6" t="s">
        <v>41</v>
      </c>
    </row>
    <row r="393" spans="1:11">
      <c r="A393" s="5" t="e">
        <f t="shared" si="27"/>
        <v>#NAME?</v>
      </c>
      <c r="B393" s="7" t="e">
        <f>SUMIFS([0]!LCapitalFP3,[0]!LMoisFP3,$A393)++SUMIFS([0]!LCapitalfp2,[0]!LMoisfp2,$A393)+SUMIFS([0]!LCapitalFP4,[0]!LMoisFP4,$A393)++SUMIFS([0]!LCapitalFP1,[0]!LMoisFP1,$A393)</f>
        <v>#NAME?</v>
      </c>
      <c r="C393" s="7" t="e">
        <f>+SUMIFS([0]!LIntérêtsfp2,[0]!LMoisfp2,$A393)+SUMIFS([0]!LIntérêtsFP3,[0]!LMoisFP3,$A393)+SUMIFS([0]!LIntérêtsFP4,[0]!LMoisFP4,$A393)+SUMIFS([0]!LIntérêtsFP1,[0]!LMoisFP1,$A393)</f>
        <v>#NAME?</v>
      </c>
      <c r="D393" s="7" t="e">
        <f>+SUMIFS([0]!LAssuranceFp2,[0]!LMoisfp2,$A393)+SUMIFS([0]!LAssuranceFP3,[0]!LMoisFP3,$A393)+SUMIFS([0]!LAssuranceFP4,[0]!LMoisFP4,$A393)+SUMIFS([0]!LAssuranceFP1,[0]!LMoisFP1,$A393)</f>
        <v>#NAME?</v>
      </c>
      <c r="E393" s="7" t="e">
        <f t="shared" si="26"/>
        <v>#NAME?</v>
      </c>
      <c r="F393" s="6" t="e">
        <f t="shared" si="24"/>
        <v>#NAME?</v>
      </c>
      <c r="G393" s="6" t="e">
        <f t="shared" si="25"/>
        <v>#NAME?</v>
      </c>
      <c r="H393" s="1" t="e">
        <f>IF(AND(MONTH(DATEVALUE([0]!Moisfp2&amp;"1"))=G393,[0]!Anneefp2=F393),[0]!Montantfp2,0)+IF(AND(MONTH(DATEVALUE([0]!MoisFP3&amp;"1"))=G393,[0]!AnnéeFP3=F393),[0]!MontantFP3,0)+IF(AND(MONTH(DATEVALUE([0]!MoisFP4&amp;"1"))=G393,[0]!AnnéeFP4=F393),[0]!MontantFP4,0)+IF(AND(MONTH(DATEVALUE([0]!MoisFP1&amp;"1"))=G393,[0]!AnneeFP1=F393),[0]!MontantFP1,0)</f>
        <v>#NAME?</v>
      </c>
      <c r="I393" s="6" t="s">
        <v>40</v>
      </c>
      <c r="J393" s="6" t="s">
        <v>99</v>
      </c>
      <c r="K393" s="6" t="s">
        <v>41</v>
      </c>
    </row>
    <row r="394" spans="1:11">
      <c r="A394" s="5" t="e">
        <f t="shared" si="27"/>
        <v>#NAME?</v>
      </c>
      <c r="B394" s="7" t="e">
        <f>SUMIFS([0]!LCapitalFP3,[0]!LMoisFP3,$A394)++SUMIFS([0]!LCapitalfp2,[0]!LMoisfp2,$A394)+SUMIFS([0]!LCapitalFP4,[0]!LMoisFP4,$A394)++SUMIFS([0]!LCapitalFP1,[0]!LMoisFP1,$A394)</f>
        <v>#NAME?</v>
      </c>
      <c r="C394" s="7" t="e">
        <f>+SUMIFS([0]!LIntérêtsfp2,[0]!LMoisfp2,$A394)+SUMIFS([0]!LIntérêtsFP3,[0]!LMoisFP3,$A394)+SUMIFS([0]!LIntérêtsFP4,[0]!LMoisFP4,$A394)+SUMIFS([0]!LIntérêtsFP1,[0]!LMoisFP1,$A394)</f>
        <v>#NAME?</v>
      </c>
      <c r="D394" s="7" t="e">
        <f>+SUMIFS([0]!LAssuranceFp2,[0]!LMoisfp2,$A394)+SUMIFS([0]!LAssuranceFP3,[0]!LMoisFP3,$A394)+SUMIFS([0]!LAssuranceFP4,[0]!LMoisFP4,$A394)+SUMIFS([0]!LAssuranceFP1,[0]!LMoisFP1,$A394)</f>
        <v>#NAME?</v>
      </c>
      <c r="E394" s="7" t="e">
        <f t="shared" si="26"/>
        <v>#NAME?</v>
      </c>
      <c r="F394" s="6" t="e">
        <f t="shared" si="24"/>
        <v>#NAME?</v>
      </c>
      <c r="G394" s="6" t="e">
        <f t="shared" si="25"/>
        <v>#NAME?</v>
      </c>
      <c r="H394" s="1" t="e">
        <f>IF(AND(MONTH(DATEVALUE([0]!Moisfp2&amp;"1"))=G394,[0]!Anneefp2=F394),[0]!Montantfp2,0)+IF(AND(MONTH(DATEVALUE([0]!MoisFP3&amp;"1"))=G394,[0]!AnnéeFP3=F394),[0]!MontantFP3,0)+IF(AND(MONTH(DATEVALUE([0]!MoisFP4&amp;"1"))=G394,[0]!AnnéeFP4=F394),[0]!MontantFP4,0)+IF(AND(MONTH(DATEVALUE([0]!MoisFP1&amp;"1"))=G394,[0]!AnneeFP1=F394),[0]!MontantFP1,0)</f>
        <v>#NAME?</v>
      </c>
      <c r="I394" s="6" t="s">
        <v>40</v>
      </c>
      <c r="J394" s="6" t="s">
        <v>99</v>
      </c>
      <c r="K394" s="6" t="s">
        <v>41</v>
      </c>
    </row>
    <row r="395" spans="1:11">
      <c r="A395" s="5" t="e">
        <f t="shared" si="27"/>
        <v>#NAME?</v>
      </c>
      <c r="B395" s="7" t="e">
        <f>SUMIFS([0]!LCapitalFP3,[0]!LMoisFP3,$A395)++SUMIFS([0]!LCapitalfp2,[0]!LMoisfp2,$A395)+SUMIFS([0]!LCapitalFP4,[0]!LMoisFP4,$A395)++SUMIFS([0]!LCapitalFP1,[0]!LMoisFP1,$A395)</f>
        <v>#NAME?</v>
      </c>
      <c r="C395" s="7" t="e">
        <f>+SUMIFS([0]!LIntérêtsfp2,[0]!LMoisfp2,$A395)+SUMIFS([0]!LIntérêtsFP3,[0]!LMoisFP3,$A395)+SUMIFS([0]!LIntérêtsFP4,[0]!LMoisFP4,$A395)+SUMIFS([0]!LIntérêtsFP1,[0]!LMoisFP1,$A395)</f>
        <v>#NAME?</v>
      </c>
      <c r="D395" s="7" t="e">
        <f>+SUMIFS([0]!LAssuranceFp2,[0]!LMoisfp2,$A395)+SUMIFS([0]!LAssuranceFP3,[0]!LMoisFP3,$A395)+SUMIFS([0]!LAssuranceFP4,[0]!LMoisFP4,$A395)+SUMIFS([0]!LAssuranceFP1,[0]!LMoisFP1,$A395)</f>
        <v>#NAME?</v>
      </c>
      <c r="E395" s="7" t="e">
        <f t="shared" si="26"/>
        <v>#NAME?</v>
      </c>
      <c r="F395" s="6" t="e">
        <f t="shared" si="24"/>
        <v>#NAME?</v>
      </c>
      <c r="G395" s="6" t="e">
        <f t="shared" si="25"/>
        <v>#NAME?</v>
      </c>
      <c r="H395" s="1" t="e">
        <f>IF(AND(MONTH(DATEVALUE([0]!Moisfp2&amp;"1"))=G395,[0]!Anneefp2=F395),[0]!Montantfp2,0)+IF(AND(MONTH(DATEVALUE([0]!MoisFP3&amp;"1"))=G395,[0]!AnnéeFP3=F395),[0]!MontantFP3,0)+IF(AND(MONTH(DATEVALUE([0]!MoisFP4&amp;"1"))=G395,[0]!AnnéeFP4=F395),[0]!MontantFP4,0)+IF(AND(MONTH(DATEVALUE([0]!MoisFP1&amp;"1"))=G395,[0]!AnneeFP1=F395),[0]!MontantFP1,0)</f>
        <v>#NAME?</v>
      </c>
      <c r="I395" s="6" t="s">
        <v>40</v>
      </c>
      <c r="J395" s="6" t="s">
        <v>99</v>
      </c>
      <c r="K395" s="6" t="s">
        <v>41</v>
      </c>
    </row>
    <row r="396" spans="1:11">
      <c r="A396" s="5" t="e">
        <f t="shared" si="27"/>
        <v>#NAME?</v>
      </c>
      <c r="B396" s="7" t="e">
        <f>SUMIFS([0]!LCapitalFP3,[0]!LMoisFP3,$A396)++SUMIFS([0]!LCapitalfp2,[0]!LMoisfp2,$A396)+SUMIFS([0]!LCapitalFP4,[0]!LMoisFP4,$A396)++SUMIFS([0]!LCapitalFP1,[0]!LMoisFP1,$A396)</f>
        <v>#NAME?</v>
      </c>
      <c r="C396" s="7" t="e">
        <f>+SUMIFS([0]!LIntérêtsfp2,[0]!LMoisfp2,$A396)+SUMIFS([0]!LIntérêtsFP3,[0]!LMoisFP3,$A396)+SUMIFS([0]!LIntérêtsFP4,[0]!LMoisFP4,$A396)+SUMIFS([0]!LIntérêtsFP1,[0]!LMoisFP1,$A396)</f>
        <v>#NAME?</v>
      </c>
      <c r="D396" s="7" t="e">
        <f>+SUMIFS([0]!LAssuranceFp2,[0]!LMoisfp2,$A396)+SUMIFS([0]!LAssuranceFP3,[0]!LMoisFP3,$A396)+SUMIFS([0]!LAssuranceFP4,[0]!LMoisFP4,$A396)+SUMIFS([0]!LAssuranceFP1,[0]!LMoisFP1,$A396)</f>
        <v>#NAME?</v>
      </c>
      <c r="E396" s="7" t="e">
        <f t="shared" si="26"/>
        <v>#NAME?</v>
      </c>
      <c r="F396" s="6" t="e">
        <f t="shared" si="24"/>
        <v>#NAME?</v>
      </c>
      <c r="G396" s="6" t="e">
        <f t="shared" si="25"/>
        <v>#NAME?</v>
      </c>
      <c r="H396" s="1" t="e">
        <f>IF(AND(MONTH(DATEVALUE([0]!Moisfp2&amp;"1"))=G396,[0]!Anneefp2=F396),[0]!Montantfp2,0)+IF(AND(MONTH(DATEVALUE([0]!MoisFP3&amp;"1"))=G396,[0]!AnnéeFP3=F396),[0]!MontantFP3,0)+IF(AND(MONTH(DATEVALUE([0]!MoisFP4&amp;"1"))=G396,[0]!AnnéeFP4=F396),[0]!MontantFP4,0)+IF(AND(MONTH(DATEVALUE([0]!MoisFP1&amp;"1"))=G396,[0]!AnneeFP1=F396),[0]!MontantFP1,0)</f>
        <v>#NAME?</v>
      </c>
      <c r="I396" s="6" t="s">
        <v>40</v>
      </c>
      <c r="J396" s="6" t="s">
        <v>99</v>
      </c>
      <c r="K396" s="6" t="s">
        <v>41</v>
      </c>
    </row>
    <row r="397" spans="1:11">
      <c r="A397" s="5" t="e">
        <f t="shared" si="27"/>
        <v>#NAME?</v>
      </c>
      <c r="B397" s="7" t="e">
        <f>SUMIFS([0]!LCapitalFP3,[0]!LMoisFP3,$A397)++SUMIFS([0]!LCapitalfp2,[0]!LMoisfp2,$A397)+SUMIFS([0]!LCapitalFP4,[0]!LMoisFP4,$A397)++SUMIFS([0]!LCapitalFP1,[0]!LMoisFP1,$A397)</f>
        <v>#NAME?</v>
      </c>
      <c r="C397" s="7" t="e">
        <f>+SUMIFS([0]!LIntérêtsfp2,[0]!LMoisfp2,$A397)+SUMIFS([0]!LIntérêtsFP3,[0]!LMoisFP3,$A397)+SUMIFS([0]!LIntérêtsFP4,[0]!LMoisFP4,$A397)+SUMIFS([0]!LIntérêtsFP1,[0]!LMoisFP1,$A397)</f>
        <v>#NAME?</v>
      </c>
      <c r="D397" s="7" t="e">
        <f>+SUMIFS([0]!LAssuranceFp2,[0]!LMoisfp2,$A397)+SUMIFS([0]!LAssuranceFP3,[0]!LMoisFP3,$A397)+SUMIFS([0]!LAssuranceFP4,[0]!LMoisFP4,$A397)+SUMIFS([0]!LAssuranceFP1,[0]!LMoisFP1,$A397)</f>
        <v>#NAME?</v>
      </c>
      <c r="E397" s="7" t="e">
        <f t="shared" si="26"/>
        <v>#NAME?</v>
      </c>
      <c r="F397" s="6" t="e">
        <f t="shared" si="24"/>
        <v>#NAME?</v>
      </c>
      <c r="G397" s="6" t="e">
        <f t="shared" si="25"/>
        <v>#NAME?</v>
      </c>
      <c r="H397" s="1" t="e">
        <f>IF(AND(MONTH(DATEVALUE([0]!Moisfp2&amp;"1"))=G397,[0]!Anneefp2=F397),[0]!Montantfp2,0)+IF(AND(MONTH(DATEVALUE([0]!MoisFP3&amp;"1"))=G397,[0]!AnnéeFP3=F397),[0]!MontantFP3,0)+IF(AND(MONTH(DATEVALUE([0]!MoisFP4&amp;"1"))=G397,[0]!AnnéeFP4=F397),[0]!MontantFP4,0)+IF(AND(MONTH(DATEVALUE([0]!MoisFP1&amp;"1"))=G397,[0]!AnneeFP1=F397),[0]!MontantFP1,0)</f>
        <v>#NAME?</v>
      </c>
      <c r="I397" s="6" t="s">
        <v>40</v>
      </c>
      <c r="J397" s="6" t="s">
        <v>99</v>
      </c>
      <c r="K397" s="6" t="s">
        <v>41</v>
      </c>
    </row>
    <row r="398" spans="1:11">
      <c r="A398" s="5" t="e">
        <f t="shared" si="27"/>
        <v>#NAME?</v>
      </c>
      <c r="B398" s="7" t="e">
        <f>SUMIFS([0]!LCapitalFP3,[0]!LMoisFP3,$A398)++SUMIFS([0]!LCapitalfp2,[0]!LMoisfp2,$A398)+SUMIFS([0]!LCapitalFP4,[0]!LMoisFP4,$A398)++SUMIFS([0]!LCapitalFP1,[0]!LMoisFP1,$A398)</f>
        <v>#NAME?</v>
      </c>
      <c r="C398" s="7" t="e">
        <f>+SUMIFS([0]!LIntérêtsfp2,[0]!LMoisfp2,$A398)+SUMIFS([0]!LIntérêtsFP3,[0]!LMoisFP3,$A398)+SUMIFS([0]!LIntérêtsFP4,[0]!LMoisFP4,$A398)+SUMIFS([0]!LIntérêtsFP1,[0]!LMoisFP1,$A398)</f>
        <v>#NAME?</v>
      </c>
      <c r="D398" s="7" t="e">
        <f>+SUMIFS([0]!LAssuranceFp2,[0]!LMoisfp2,$A398)+SUMIFS([0]!LAssuranceFP3,[0]!LMoisFP3,$A398)+SUMIFS([0]!LAssuranceFP4,[0]!LMoisFP4,$A398)+SUMIFS([0]!LAssuranceFP1,[0]!LMoisFP1,$A398)</f>
        <v>#NAME?</v>
      </c>
      <c r="E398" s="7" t="e">
        <f t="shared" si="26"/>
        <v>#NAME?</v>
      </c>
      <c r="F398" s="6" t="e">
        <f t="shared" si="24"/>
        <v>#NAME?</v>
      </c>
      <c r="G398" s="6" t="e">
        <f t="shared" si="25"/>
        <v>#NAME?</v>
      </c>
      <c r="H398" s="1" t="e">
        <f>IF(AND(MONTH(DATEVALUE([0]!Moisfp2&amp;"1"))=G398,[0]!Anneefp2=F398),[0]!Montantfp2,0)+IF(AND(MONTH(DATEVALUE([0]!MoisFP3&amp;"1"))=G398,[0]!AnnéeFP3=F398),[0]!MontantFP3,0)+IF(AND(MONTH(DATEVALUE([0]!MoisFP4&amp;"1"))=G398,[0]!AnnéeFP4=F398),[0]!MontantFP4,0)+IF(AND(MONTH(DATEVALUE([0]!MoisFP1&amp;"1"))=G398,[0]!AnneeFP1=F398),[0]!MontantFP1,0)</f>
        <v>#NAME?</v>
      </c>
      <c r="I398" s="6" t="s">
        <v>40</v>
      </c>
      <c r="J398" s="6" t="s">
        <v>99</v>
      </c>
      <c r="K398" s="6" t="s">
        <v>41</v>
      </c>
    </row>
    <row r="399" spans="1:11">
      <c r="A399" s="5" t="e">
        <f t="shared" si="27"/>
        <v>#NAME?</v>
      </c>
      <c r="B399" s="7" t="e">
        <f>SUMIFS([0]!LCapitalFP3,[0]!LMoisFP3,$A399)++SUMIFS([0]!LCapitalfp2,[0]!LMoisfp2,$A399)+SUMIFS([0]!LCapitalFP4,[0]!LMoisFP4,$A399)++SUMIFS([0]!LCapitalFP1,[0]!LMoisFP1,$A399)</f>
        <v>#NAME?</v>
      </c>
      <c r="C399" s="7" t="e">
        <f>+SUMIFS([0]!LIntérêtsfp2,[0]!LMoisfp2,$A399)+SUMIFS([0]!LIntérêtsFP3,[0]!LMoisFP3,$A399)+SUMIFS([0]!LIntérêtsFP4,[0]!LMoisFP4,$A399)+SUMIFS([0]!LIntérêtsFP1,[0]!LMoisFP1,$A399)</f>
        <v>#NAME?</v>
      </c>
      <c r="D399" s="7" t="e">
        <f>+SUMIFS([0]!LAssuranceFp2,[0]!LMoisfp2,$A399)+SUMIFS([0]!LAssuranceFP3,[0]!LMoisFP3,$A399)+SUMIFS([0]!LAssuranceFP4,[0]!LMoisFP4,$A399)+SUMIFS([0]!LAssuranceFP1,[0]!LMoisFP1,$A399)</f>
        <v>#NAME?</v>
      </c>
      <c r="E399" s="7" t="e">
        <f t="shared" si="26"/>
        <v>#NAME?</v>
      </c>
      <c r="F399" s="6" t="e">
        <f t="shared" si="24"/>
        <v>#NAME?</v>
      </c>
      <c r="G399" s="6" t="e">
        <f t="shared" si="25"/>
        <v>#NAME?</v>
      </c>
      <c r="H399" s="1" t="e">
        <f>IF(AND(MONTH(DATEVALUE([0]!Moisfp2&amp;"1"))=G399,[0]!Anneefp2=F399),[0]!Montantfp2,0)+IF(AND(MONTH(DATEVALUE([0]!MoisFP3&amp;"1"))=G399,[0]!AnnéeFP3=F399),[0]!MontantFP3,0)+IF(AND(MONTH(DATEVALUE([0]!MoisFP4&amp;"1"))=G399,[0]!AnnéeFP4=F399),[0]!MontantFP4,0)+IF(AND(MONTH(DATEVALUE([0]!MoisFP1&amp;"1"))=G399,[0]!AnneeFP1=F399),[0]!MontantFP1,0)</f>
        <v>#NAME?</v>
      </c>
      <c r="I399" s="6" t="s">
        <v>40</v>
      </c>
      <c r="J399" s="6" t="s">
        <v>99</v>
      </c>
      <c r="K399" s="6" t="s">
        <v>41</v>
      </c>
    </row>
    <row r="400" spans="1:11">
      <c r="A400" s="5" t="e">
        <f t="shared" si="27"/>
        <v>#NAME?</v>
      </c>
      <c r="B400" s="7" t="e">
        <f>SUMIFS([0]!LCapitalFP3,[0]!LMoisFP3,$A400)++SUMIFS([0]!LCapitalfp2,[0]!LMoisfp2,$A400)+SUMIFS([0]!LCapitalFP4,[0]!LMoisFP4,$A400)++SUMIFS([0]!LCapitalFP1,[0]!LMoisFP1,$A400)</f>
        <v>#NAME?</v>
      </c>
      <c r="C400" s="7" t="e">
        <f>+SUMIFS([0]!LIntérêtsfp2,[0]!LMoisfp2,$A400)+SUMIFS([0]!LIntérêtsFP3,[0]!LMoisFP3,$A400)+SUMIFS([0]!LIntérêtsFP4,[0]!LMoisFP4,$A400)+SUMIFS([0]!LIntérêtsFP1,[0]!LMoisFP1,$A400)</f>
        <v>#NAME?</v>
      </c>
      <c r="D400" s="7" t="e">
        <f>+SUMIFS([0]!LAssuranceFp2,[0]!LMoisfp2,$A400)+SUMIFS([0]!LAssuranceFP3,[0]!LMoisFP3,$A400)+SUMIFS([0]!LAssuranceFP4,[0]!LMoisFP4,$A400)+SUMIFS([0]!LAssuranceFP1,[0]!LMoisFP1,$A400)</f>
        <v>#NAME?</v>
      </c>
      <c r="E400" s="7" t="e">
        <f t="shared" si="26"/>
        <v>#NAME?</v>
      </c>
      <c r="F400" s="6" t="e">
        <f t="shared" si="24"/>
        <v>#NAME?</v>
      </c>
      <c r="G400" s="6" t="e">
        <f t="shared" si="25"/>
        <v>#NAME?</v>
      </c>
      <c r="H400" s="1" t="e">
        <f>IF(AND(MONTH(DATEVALUE([0]!Moisfp2&amp;"1"))=G400,[0]!Anneefp2=F400),[0]!Montantfp2,0)+IF(AND(MONTH(DATEVALUE([0]!MoisFP3&amp;"1"))=G400,[0]!AnnéeFP3=F400),[0]!MontantFP3,0)+IF(AND(MONTH(DATEVALUE([0]!MoisFP4&amp;"1"))=G400,[0]!AnnéeFP4=F400),[0]!MontantFP4,0)+IF(AND(MONTH(DATEVALUE([0]!MoisFP1&amp;"1"))=G400,[0]!AnneeFP1=F400),[0]!MontantFP1,0)</f>
        <v>#NAME?</v>
      </c>
      <c r="I400" s="6" t="s">
        <v>40</v>
      </c>
      <c r="J400" s="6" t="s">
        <v>99</v>
      </c>
      <c r="K400" s="6" t="s">
        <v>41</v>
      </c>
    </row>
    <row r="401" spans="1:11">
      <c r="A401" s="5" t="e">
        <f t="shared" si="27"/>
        <v>#NAME?</v>
      </c>
      <c r="B401" s="7" t="e">
        <f>SUMIFS([0]!LCapitalFP3,[0]!LMoisFP3,$A401)++SUMIFS([0]!LCapitalfp2,[0]!LMoisfp2,$A401)+SUMIFS([0]!LCapitalFP4,[0]!LMoisFP4,$A401)++SUMIFS([0]!LCapitalFP1,[0]!LMoisFP1,$A401)</f>
        <v>#NAME?</v>
      </c>
      <c r="C401" s="7" t="e">
        <f>+SUMIFS([0]!LIntérêtsfp2,[0]!LMoisfp2,$A401)+SUMIFS([0]!LIntérêtsFP3,[0]!LMoisFP3,$A401)+SUMIFS([0]!LIntérêtsFP4,[0]!LMoisFP4,$A401)+SUMIFS([0]!LIntérêtsFP1,[0]!LMoisFP1,$A401)</f>
        <v>#NAME?</v>
      </c>
      <c r="D401" s="7" t="e">
        <f>+SUMIFS([0]!LAssuranceFp2,[0]!LMoisfp2,$A401)+SUMIFS([0]!LAssuranceFP3,[0]!LMoisFP3,$A401)+SUMIFS([0]!LAssuranceFP4,[0]!LMoisFP4,$A401)+SUMIFS([0]!LAssuranceFP1,[0]!LMoisFP1,$A401)</f>
        <v>#NAME?</v>
      </c>
      <c r="E401" s="7" t="e">
        <f t="shared" si="26"/>
        <v>#NAME?</v>
      </c>
      <c r="F401" s="6" t="e">
        <f t="shared" si="24"/>
        <v>#NAME?</v>
      </c>
      <c r="G401" s="6" t="e">
        <f t="shared" si="25"/>
        <v>#NAME?</v>
      </c>
      <c r="H401" s="1" t="e">
        <f>IF(AND(MONTH(DATEVALUE([0]!Moisfp2&amp;"1"))=G401,[0]!Anneefp2=F401),[0]!Montantfp2,0)+IF(AND(MONTH(DATEVALUE([0]!MoisFP3&amp;"1"))=G401,[0]!AnnéeFP3=F401),[0]!MontantFP3,0)+IF(AND(MONTH(DATEVALUE([0]!MoisFP4&amp;"1"))=G401,[0]!AnnéeFP4=F401),[0]!MontantFP4,0)+IF(AND(MONTH(DATEVALUE([0]!MoisFP1&amp;"1"))=G401,[0]!AnneeFP1=F401),[0]!MontantFP1,0)</f>
        <v>#NAME?</v>
      </c>
      <c r="I401" s="6" t="s">
        <v>40</v>
      </c>
      <c r="J401" s="6" t="s">
        <v>99</v>
      </c>
      <c r="K401" s="6" t="s">
        <v>41</v>
      </c>
    </row>
    <row r="402" spans="1:11">
      <c r="A402" s="5" t="e">
        <f t="shared" si="27"/>
        <v>#NAME?</v>
      </c>
      <c r="B402" s="7" t="e">
        <f>SUMIFS([0]!LCapitalFP3,[0]!LMoisFP3,$A402)++SUMIFS([0]!LCapitalfp2,[0]!LMoisfp2,$A402)+SUMIFS([0]!LCapitalFP4,[0]!LMoisFP4,$A402)++SUMIFS([0]!LCapitalFP1,[0]!LMoisFP1,$A402)</f>
        <v>#NAME?</v>
      </c>
      <c r="C402" s="7" t="e">
        <f>+SUMIFS([0]!LIntérêtsfp2,[0]!LMoisfp2,$A402)+SUMIFS([0]!LIntérêtsFP3,[0]!LMoisFP3,$A402)+SUMIFS([0]!LIntérêtsFP4,[0]!LMoisFP4,$A402)+SUMIFS([0]!LIntérêtsFP1,[0]!LMoisFP1,$A402)</f>
        <v>#NAME?</v>
      </c>
      <c r="D402" s="7" t="e">
        <f>+SUMIFS([0]!LAssuranceFp2,[0]!LMoisfp2,$A402)+SUMIFS([0]!LAssuranceFP3,[0]!LMoisFP3,$A402)+SUMIFS([0]!LAssuranceFP4,[0]!LMoisFP4,$A402)+SUMIFS([0]!LAssuranceFP1,[0]!LMoisFP1,$A402)</f>
        <v>#NAME?</v>
      </c>
      <c r="E402" s="7" t="e">
        <f t="shared" si="26"/>
        <v>#NAME?</v>
      </c>
      <c r="F402" s="6" t="e">
        <f t="shared" si="24"/>
        <v>#NAME?</v>
      </c>
      <c r="G402" s="6" t="e">
        <f t="shared" si="25"/>
        <v>#NAME?</v>
      </c>
      <c r="H402" s="1" t="e">
        <f>IF(AND(MONTH(DATEVALUE([0]!Moisfp2&amp;"1"))=G402,[0]!Anneefp2=F402),[0]!Montantfp2,0)+IF(AND(MONTH(DATEVALUE([0]!MoisFP3&amp;"1"))=G402,[0]!AnnéeFP3=F402),[0]!MontantFP3,0)+IF(AND(MONTH(DATEVALUE([0]!MoisFP4&amp;"1"))=G402,[0]!AnnéeFP4=F402),[0]!MontantFP4,0)+IF(AND(MONTH(DATEVALUE([0]!MoisFP1&amp;"1"))=G402,[0]!AnneeFP1=F402),[0]!MontantFP1,0)</f>
        <v>#NAME?</v>
      </c>
      <c r="I402" s="6" t="s">
        <v>40</v>
      </c>
      <c r="J402" s="6" t="s">
        <v>99</v>
      </c>
      <c r="K402" s="6" t="s">
        <v>41</v>
      </c>
    </row>
    <row r="403" spans="1:11">
      <c r="A403" s="5" t="e">
        <f t="shared" si="27"/>
        <v>#NAME?</v>
      </c>
      <c r="B403" s="7" t="e">
        <f>SUMIFS([0]!LCapitalFP3,[0]!LMoisFP3,$A403)++SUMIFS([0]!LCapitalfp2,[0]!LMoisfp2,$A403)+SUMIFS([0]!LCapitalFP4,[0]!LMoisFP4,$A403)++SUMIFS([0]!LCapitalFP1,[0]!LMoisFP1,$A403)</f>
        <v>#NAME?</v>
      </c>
      <c r="C403" s="7" t="e">
        <f>+SUMIFS([0]!LIntérêtsfp2,[0]!LMoisfp2,$A403)+SUMIFS([0]!LIntérêtsFP3,[0]!LMoisFP3,$A403)+SUMIFS([0]!LIntérêtsFP4,[0]!LMoisFP4,$A403)+SUMIFS([0]!LIntérêtsFP1,[0]!LMoisFP1,$A403)</f>
        <v>#NAME?</v>
      </c>
      <c r="D403" s="7" t="e">
        <f>+SUMIFS([0]!LAssuranceFp2,[0]!LMoisfp2,$A403)+SUMIFS([0]!LAssuranceFP3,[0]!LMoisFP3,$A403)+SUMIFS([0]!LAssuranceFP4,[0]!LMoisFP4,$A403)+SUMIFS([0]!LAssuranceFP1,[0]!LMoisFP1,$A403)</f>
        <v>#NAME?</v>
      </c>
      <c r="E403" s="7" t="e">
        <f t="shared" si="26"/>
        <v>#NAME?</v>
      </c>
      <c r="F403" s="6" t="e">
        <f t="shared" si="24"/>
        <v>#NAME?</v>
      </c>
      <c r="G403" s="6" t="e">
        <f t="shared" si="25"/>
        <v>#NAME?</v>
      </c>
      <c r="H403" s="1" t="e">
        <f>IF(AND(MONTH(DATEVALUE([0]!Moisfp2&amp;"1"))=G403,[0]!Anneefp2=F403),[0]!Montantfp2,0)+IF(AND(MONTH(DATEVALUE([0]!MoisFP3&amp;"1"))=G403,[0]!AnnéeFP3=F403),[0]!MontantFP3,0)+IF(AND(MONTH(DATEVALUE([0]!MoisFP4&amp;"1"))=G403,[0]!AnnéeFP4=F403),[0]!MontantFP4,0)+IF(AND(MONTH(DATEVALUE([0]!MoisFP1&amp;"1"))=G403,[0]!AnneeFP1=F403),[0]!MontantFP1,0)</f>
        <v>#NAME?</v>
      </c>
      <c r="I403" s="6" t="s">
        <v>40</v>
      </c>
      <c r="J403" s="6" t="s">
        <v>99</v>
      </c>
      <c r="K403" s="6" t="s">
        <v>41</v>
      </c>
    </row>
    <row r="404" spans="1:11">
      <c r="A404" s="5" t="e">
        <f t="shared" si="27"/>
        <v>#NAME?</v>
      </c>
      <c r="B404" s="7" t="e">
        <f>SUMIFS([0]!LCapitalFP3,[0]!LMoisFP3,$A404)++SUMIFS([0]!LCapitalfp2,[0]!LMoisfp2,$A404)+SUMIFS([0]!LCapitalFP4,[0]!LMoisFP4,$A404)++SUMIFS([0]!LCapitalFP1,[0]!LMoisFP1,$A404)</f>
        <v>#NAME?</v>
      </c>
      <c r="C404" s="7" t="e">
        <f>+SUMIFS([0]!LIntérêtsfp2,[0]!LMoisfp2,$A404)+SUMIFS([0]!LIntérêtsFP3,[0]!LMoisFP3,$A404)+SUMIFS([0]!LIntérêtsFP4,[0]!LMoisFP4,$A404)+SUMIFS([0]!LIntérêtsFP1,[0]!LMoisFP1,$A404)</f>
        <v>#NAME?</v>
      </c>
      <c r="D404" s="7" t="e">
        <f>+SUMIFS([0]!LAssuranceFp2,[0]!LMoisfp2,$A404)+SUMIFS([0]!LAssuranceFP3,[0]!LMoisFP3,$A404)+SUMIFS([0]!LAssuranceFP4,[0]!LMoisFP4,$A404)+SUMIFS([0]!LAssuranceFP1,[0]!LMoisFP1,$A404)</f>
        <v>#NAME?</v>
      </c>
      <c r="E404" s="7" t="e">
        <f t="shared" si="26"/>
        <v>#NAME?</v>
      </c>
      <c r="F404" s="6" t="e">
        <f t="shared" si="24"/>
        <v>#NAME?</v>
      </c>
      <c r="G404" s="6" t="e">
        <f t="shared" si="25"/>
        <v>#NAME?</v>
      </c>
      <c r="H404" s="1" t="e">
        <f>IF(AND(MONTH(DATEVALUE([0]!Moisfp2&amp;"1"))=G404,[0]!Anneefp2=F404),[0]!Montantfp2,0)+IF(AND(MONTH(DATEVALUE([0]!MoisFP3&amp;"1"))=G404,[0]!AnnéeFP3=F404),[0]!MontantFP3,0)+IF(AND(MONTH(DATEVALUE([0]!MoisFP4&amp;"1"))=G404,[0]!AnnéeFP4=F404),[0]!MontantFP4,0)+IF(AND(MONTH(DATEVALUE([0]!MoisFP1&amp;"1"))=G404,[0]!AnneeFP1=F404),[0]!MontantFP1,0)</f>
        <v>#NAME?</v>
      </c>
      <c r="I404" s="6" t="s">
        <v>40</v>
      </c>
      <c r="J404" s="6" t="s">
        <v>99</v>
      </c>
      <c r="K404" s="6" t="s">
        <v>41</v>
      </c>
    </row>
    <row r="405" spans="1:11">
      <c r="A405" s="5" t="e">
        <f t="shared" si="27"/>
        <v>#NAME?</v>
      </c>
      <c r="B405" s="7" t="e">
        <f>SUMIFS([0]!LCapitalFP3,[0]!LMoisFP3,$A405)++SUMIFS([0]!LCapitalfp2,[0]!LMoisfp2,$A405)+SUMIFS([0]!LCapitalFP4,[0]!LMoisFP4,$A405)++SUMIFS([0]!LCapitalFP1,[0]!LMoisFP1,$A405)</f>
        <v>#NAME?</v>
      </c>
      <c r="C405" s="7" t="e">
        <f>+SUMIFS([0]!LIntérêtsfp2,[0]!LMoisfp2,$A405)+SUMIFS([0]!LIntérêtsFP3,[0]!LMoisFP3,$A405)+SUMIFS([0]!LIntérêtsFP4,[0]!LMoisFP4,$A405)+SUMIFS([0]!LIntérêtsFP1,[0]!LMoisFP1,$A405)</f>
        <v>#NAME?</v>
      </c>
      <c r="D405" s="7" t="e">
        <f>+SUMIFS([0]!LAssuranceFp2,[0]!LMoisfp2,$A405)+SUMIFS([0]!LAssuranceFP3,[0]!LMoisFP3,$A405)+SUMIFS([0]!LAssuranceFP4,[0]!LMoisFP4,$A405)+SUMIFS([0]!LAssuranceFP1,[0]!LMoisFP1,$A405)</f>
        <v>#NAME?</v>
      </c>
      <c r="E405" s="7" t="e">
        <f t="shared" si="26"/>
        <v>#NAME?</v>
      </c>
      <c r="F405" s="6" t="e">
        <f t="shared" si="24"/>
        <v>#NAME?</v>
      </c>
      <c r="G405" s="6" t="e">
        <f t="shared" si="25"/>
        <v>#NAME?</v>
      </c>
      <c r="H405" s="1" t="e">
        <f>IF(AND(MONTH(DATEVALUE([0]!Moisfp2&amp;"1"))=G405,[0]!Anneefp2=F405),[0]!Montantfp2,0)+IF(AND(MONTH(DATEVALUE([0]!MoisFP3&amp;"1"))=G405,[0]!AnnéeFP3=F405),[0]!MontantFP3,0)+IF(AND(MONTH(DATEVALUE([0]!MoisFP4&amp;"1"))=G405,[0]!AnnéeFP4=F405),[0]!MontantFP4,0)+IF(AND(MONTH(DATEVALUE([0]!MoisFP1&amp;"1"))=G405,[0]!AnneeFP1=F405),[0]!MontantFP1,0)</f>
        <v>#NAME?</v>
      </c>
      <c r="I405" s="6" t="s">
        <v>40</v>
      </c>
      <c r="J405" s="6" t="s">
        <v>99</v>
      </c>
      <c r="K405" s="6" t="s">
        <v>41</v>
      </c>
    </row>
    <row r="406" spans="1:11">
      <c r="A406" s="5" t="e">
        <f t="shared" si="27"/>
        <v>#NAME?</v>
      </c>
      <c r="B406" s="7" t="e">
        <f>SUMIFS([0]!LCapitalFP3,[0]!LMoisFP3,$A406)++SUMIFS([0]!LCapitalfp2,[0]!LMoisfp2,$A406)+SUMIFS([0]!LCapitalFP4,[0]!LMoisFP4,$A406)++SUMIFS([0]!LCapitalFP1,[0]!LMoisFP1,$A406)</f>
        <v>#NAME?</v>
      </c>
      <c r="C406" s="7" t="e">
        <f>+SUMIFS([0]!LIntérêtsfp2,[0]!LMoisfp2,$A406)+SUMIFS([0]!LIntérêtsFP3,[0]!LMoisFP3,$A406)+SUMIFS([0]!LIntérêtsFP4,[0]!LMoisFP4,$A406)+SUMIFS([0]!LIntérêtsFP1,[0]!LMoisFP1,$A406)</f>
        <v>#NAME?</v>
      </c>
      <c r="D406" s="7" t="e">
        <f>+SUMIFS([0]!LAssuranceFp2,[0]!LMoisfp2,$A406)+SUMIFS([0]!LAssuranceFP3,[0]!LMoisFP3,$A406)+SUMIFS([0]!LAssuranceFP4,[0]!LMoisFP4,$A406)+SUMIFS([0]!LAssuranceFP1,[0]!LMoisFP1,$A406)</f>
        <v>#NAME?</v>
      </c>
      <c r="E406" s="7" t="e">
        <f t="shared" si="26"/>
        <v>#NAME?</v>
      </c>
      <c r="F406" s="6" t="e">
        <f t="shared" si="24"/>
        <v>#NAME?</v>
      </c>
      <c r="G406" s="6" t="e">
        <f t="shared" si="25"/>
        <v>#NAME?</v>
      </c>
      <c r="H406" s="1" t="e">
        <f>IF(AND(MONTH(DATEVALUE([0]!Moisfp2&amp;"1"))=G406,[0]!Anneefp2=F406),[0]!Montantfp2,0)+IF(AND(MONTH(DATEVALUE([0]!MoisFP3&amp;"1"))=G406,[0]!AnnéeFP3=F406),[0]!MontantFP3,0)+IF(AND(MONTH(DATEVALUE([0]!MoisFP4&amp;"1"))=G406,[0]!AnnéeFP4=F406),[0]!MontantFP4,0)+IF(AND(MONTH(DATEVALUE([0]!MoisFP1&amp;"1"))=G406,[0]!AnneeFP1=F406),[0]!MontantFP1,0)</f>
        <v>#NAME?</v>
      </c>
      <c r="I406" s="6" t="s">
        <v>40</v>
      </c>
      <c r="J406" s="6" t="s">
        <v>99</v>
      </c>
      <c r="K406" s="6" t="s">
        <v>41</v>
      </c>
    </row>
    <row r="407" spans="1:11">
      <c r="A407" s="5" t="e">
        <f t="shared" si="27"/>
        <v>#NAME?</v>
      </c>
      <c r="B407" s="7" t="e">
        <f>SUMIFS([0]!LCapitalFP3,[0]!LMoisFP3,$A407)++SUMIFS([0]!LCapitalfp2,[0]!LMoisfp2,$A407)+SUMIFS([0]!LCapitalFP4,[0]!LMoisFP4,$A407)++SUMIFS([0]!LCapitalFP1,[0]!LMoisFP1,$A407)</f>
        <v>#NAME?</v>
      </c>
      <c r="C407" s="7" t="e">
        <f>+SUMIFS([0]!LIntérêtsfp2,[0]!LMoisfp2,$A407)+SUMIFS([0]!LIntérêtsFP3,[0]!LMoisFP3,$A407)+SUMIFS([0]!LIntérêtsFP4,[0]!LMoisFP4,$A407)+SUMIFS([0]!LIntérêtsFP1,[0]!LMoisFP1,$A407)</f>
        <v>#NAME?</v>
      </c>
      <c r="D407" s="7" t="e">
        <f>+SUMIFS([0]!LAssuranceFp2,[0]!LMoisfp2,$A407)+SUMIFS([0]!LAssuranceFP3,[0]!LMoisFP3,$A407)+SUMIFS([0]!LAssuranceFP4,[0]!LMoisFP4,$A407)+SUMIFS([0]!LAssuranceFP1,[0]!LMoisFP1,$A407)</f>
        <v>#NAME?</v>
      </c>
      <c r="E407" s="7" t="e">
        <f t="shared" si="26"/>
        <v>#NAME?</v>
      </c>
      <c r="F407" s="6" t="e">
        <f t="shared" si="24"/>
        <v>#NAME?</v>
      </c>
      <c r="G407" s="6" t="e">
        <f t="shared" si="25"/>
        <v>#NAME?</v>
      </c>
      <c r="H407" s="1" t="e">
        <f>IF(AND(MONTH(DATEVALUE([0]!Moisfp2&amp;"1"))=G407,[0]!Anneefp2=F407),[0]!Montantfp2,0)+IF(AND(MONTH(DATEVALUE([0]!MoisFP3&amp;"1"))=G407,[0]!AnnéeFP3=F407),[0]!MontantFP3,0)+IF(AND(MONTH(DATEVALUE([0]!MoisFP4&amp;"1"))=G407,[0]!AnnéeFP4=F407),[0]!MontantFP4,0)+IF(AND(MONTH(DATEVALUE([0]!MoisFP1&amp;"1"))=G407,[0]!AnneeFP1=F407),[0]!MontantFP1,0)</f>
        <v>#NAME?</v>
      </c>
      <c r="I407" s="6" t="s">
        <v>40</v>
      </c>
      <c r="J407" s="6" t="s">
        <v>99</v>
      </c>
      <c r="K407" s="6" t="s">
        <v>41</v>
      </c>
    </row>
    <row r="408" spans="1:11">
      <c r="A408" s="5" t="e">
        <f t="shared" si="27"/>
        <v>#NAME?</v>
      </c>
      <c r="B408" s="7" t="e">
        <f>SUMIFS([0]!LCapitalFP3,[0]!LMoisFP3,$A408)++SUMIFS([0]!LCapitalfp2,[0]!LMoisfp2,$A408)+SUMIFS([0]!LCapitalFP4,[0]!LMoisFP4,$A408)++SUMIFS([0]!LCapitalFP1,[0]!LMoisFP1,$A408)</f>
        <v>#NAME?</v>
      </c>
      <c r="C408" s="7" t="e">
        <f>+SUMIFS([0]!LIntérêtsfp2,[0]!LMoisfp2,$A408)+SUMIFS([0]!LIntérêtsFP3,[0]!LMoisFP3,$A408)+SUMIFS([0]!LIntérêtsFP4,[0]!LMoisFP4,$A408)+SUMIFS([0]!LIntérêtsFP1,[0]!LMoisFP1,$A408)</f>
        <v>#NAME?</v>
      </c>
      <c r="D408" s="7" t="e">
        <f>+SUMIFS([0]!LAssuranceFp2,[0]!LMoisfp2,$A408)+SUMIFS([0]!LAssuranceFP3,[0]!LMoisFP3,$A408)+SUMIFS([0]!LAssuranceFP4,[0]!LMoisFP4,$A408)+SUMIFS([0]!LAssuranceFP1,[0]!LMoisFP1,$A408)</f>
        <v>#NAME?</v>
      </c>
      <c r="E408" s="7" t="e">
        <f t="shared" si="26"/>
        <v>#NAME?</v>
      </c>
      <c r="F408" s="6" t="e">
        <f t="shared" si="24"/>
        <v>#NAME?</v>
      </c>
      <c r="G408" s="6" t="e">
        <f t="shared" si="25"/>
        <v>#NAME?</v>
      </c>
      <c r="H408" s="1" t="e">
        <f>IF(AND(MONTH(DATEVALUE([0]!Moisfp2&amp;"1"))=G408,[0]!Anneefp2=F408),[0]!Montantfp2,0)+IF(AND(MONTH(DATEVALUE([0]!MoisFP3&amp;"1"))=G408,[0]!AnnéeFP3=F408),[0]!MontantFP3,0)+IF(AND(MONTH(DATEVALUE([0]!MoisFP4&amp;"1"))=G408,[0]!AnnéeFP4=F408),[0]!MontantFP4,0)+IF(AND(MONTH(DATEVALUE([0]!MoisFP1&amp;"1"))=G408,[0]!AnneeFP1=F408),[0]!MontantFP1,0)</f>
        <v>#NAME?</v>
      </c>
      <c r="I408" s="6" t="s">
        <v>40</v>
      </c>
      <c r="J408" s="6" t="s">
        <v>99</v>
      </c>
      <c r="K408" s="6" t="s">
        <v>41</v>
      </c>
    </row>
    <row r="409" spans="1:11">
      <c r="A409" s="5" t="e">
        <f t="shared" si="27"/>
        <v>#NAME?</v>
      </c>
      <c r="B409" s="7" t="e">
        <f>SUMIFS([0]!LCapitalFP3,[0]!LMoisFP3,$A409)++SUMIFS([0]!LCapitalfp2,[0]!LMoisfp2,$A409)+SUMIFS([0]!LCapitalFP4,[0]!LMoisFP4,$A409)++SUMIFS([0]!LCapitalFP1,[0]!LMoisFP1,$A409)</f>
        <v>#NAME?</v>
      </c>
      <c r="C409" s="7" t="e">
        <f>+SUMIFS([0]!LIntérêtsfp2,[0]!LMoisfp2,$A409)+SUMIFS([0]!LIntérêtsFP3,[0]!LMoisFP3,$A409)+SUMIFS([0]!LIntérêtsFP4,[0]!LMoisFP4,$A409)+SUMIFS([0]!LIntérêtsFP1,[0]!LMoisFP1,$A409)</f>
        <v>#NAME?</v>
      </c>
      <c r="D409" s="7" t="e">
        <f>+SUMIFS([0]!LAssuranceFp2,[0]!LMoisfp2,$A409)+SUMIFS([0]!LAssuranceFP3,[0]!LMoisFP3,$A409)+SUMIFS([0]!LAssuranceFP4,[0]!LMoisFP4,$A409)+SUMIFS([0]!LAssuranceFP1,[0]!LMoisFP1,$A409)</f>
        <v>#NAME?</v>
      </c>
      <c r="E409" s="7" t="e">
        <f t="shared" si="26"/>
        <v>#NAME?</v>
      </c>
      <c r="F409" s="6" t="e">
        <f t="shared" si="24"/>
        <v>#NAME?</v>
      </c>
      <c r="G409" s="6" t="e">
        <f t="shared" si="25"/>
        <v>#NAME?</v>
      </c>
      <c r="H409" s="1" t="e">
        <f>IF(AND(MONTH(DATEVALUE([0]!Moisfp2&amp;"1"))=G409,[0]!Anneefp2=F409),[0]!Montantfp2,0)+IF(AND(MONTH(DATEVALUE([0]!MoisFP3&amp;"1"))=G409,[0]!AnnéeFP3=F409),[0]!MontantFP3,0)+IF(AND(MONTH(DATEVALUE([0]!MoisFP4&amp;"1"))=G409,[0]!AnnéeFP4=F409),[0]!MontantFP4,0)+IF(AND(MONTH(DATEVALUE([0]!MoisFP1&amp;"1"))=G409,[0]!AnneeFP1=F409),[0]!MontantFP1,0)</f>
        <v>#NAME?</v>
      </c>
      <c r="I409" s="6" t="s">
        <v>40</v>
      </c>
      <c r="J409" s="6" t="s">
        <v>99</v>
      </c>
      <c r="K409" s="6" t="s">
        <v>41</v>
      </c>
    </row>
    <row r="410" spans="1:11">
      <c r="A410" s="5" t="e">
        <f t="shared" si="27"/>
        <v>#NAME?</v>
      </c>
      <c r="B410" s="7" t="e">
        <f>SUMIFS([0]!LCapitalFP3,[0]!LMoisFP3,$A410)++SUMIFS([0]!LCapitalfp2,[0]!LMoisfp2,$A410)+SUMIFS([0]!LCapitalFP4,[0]!LMoisFP4,$A410)++SUMIFS([0]!LCapitalFP1,[0]!LMoisFP1,$A410)</f>
        <v>#NAME?</v>
      </c>
      <c r="C410" s="7" t="e">
        <f>+SUMIFS([0]!LIntérêtsfp2,[0]!LMoisfp2,$A410)+SUMIFS([0]!LIntérêtsFP3,[0]!LMoisFP3,$A410)+SUMIFS([0]!LIntérêtsFP4,[0]!LMoisFP4,$A410)+SUMIFS([0]!LIntérêtsFP1,[0]!LMoisFP1,$A410)</f>
        <v>#NAME?</v>
      </c>
      <c r="D410" s="7" t="e">
        <f>+SUMIFS([0]!LAssuranceFp2,[0]!LMoisfp2,$A410)+SUMIFS([0]!LAssuranceFP3,[0]!LMoisFP3,$A410)+SUMIFS([0]!LAssuranceFP4,[0]!LMoisFP4,$A410)+SUMIFS([0]!LAssuranceFP1,[0]!LMoisFP1,$A410)</f>
        <v>#NAME?</v>
      </c>
      <c r="E410" s="7" t="e">
        <f t="shared" si="26"/>
        <v>#NAME?</v>
      </c>
      <c r="F410" s="6" t="e">
        <f t="shared" si="24"/>
        <v>#NAME?</v>
      </c>
      <c r="G410" s="6" t="e">
        <f t="shared" si="25"/>
        <v>#NAME?</v>
      </c>
      <c r="H410" s="1" t="e">
        <f>IF(AND(MONTH(DATEVALUE([0]!Moisfp2&amp;"1"))=G410,[0]!Anneefp2=F410),[0]!Montantfp2,0)+IF(AND(MONTH(DATEVALUE([0]!MoisFP3&amp;"1"))=G410,[0]!AnnéeFP3=F410),[0]!MontantFP3,0)+IF(AND(MONTH(DATEVALUE([0]!MoisFP4&amp;"1"))=G410,[0]!AnnéeFP4=F410),[0]!MontantFP4,0)+IF(AND(MONTH(DATEVALUE([0]!MoisFP1&amp;"1"))=G410,[0]!AnneeFP1=F410),[0]!MontantFP1,0)</f>
        <v>#NAME?</v>
      </c>
      <c r="I410" s="6" t="s">
        <v>40</v>
      </c>
      <c r="J410" s="6" t="s">
        <v>99</v>
      </c>
      <c r="K410" s="6" t="s">
        <v>41</v>
      </c>
    </row>
    <row r="411" spans="1:11">
      <c r="A411" s="5" t="e">
        <f t="shared" si="27"/>
        <v>#NAME?</v>
      </c>
      <c r="B411" s="7" t="e">
        <f>SUMIFS([0]!LCapitalFP3,[0]!LMoisFP3,$A411)++SUMIFS([0]!LCapitalfp2,[0]!LMoisfp2,$A411)+SUMIFS([0]!LCapitalFP4,[0]!LMoisFP4,$A411)++SUMIFS([0]!LCapitalFP1,[0]!LMoisFP1,$A411)</f>
        <v>#NAME?</v>
      </c>
      <c r="C411" s="7" t="e">
        <f>+SUMIFS([0]!LIntérêtsfp2,[0]!LMoisfp2,$A411)+SUMIFS([0]!LIntérêtsFP3,[0]!LMoisFP3,$A411)+SUMIFS([0]!LIntérêtsFP4,[0]!LMoisFP4,$A411)+SUMIFS([0]!LIntérêtsFP1,[0]!LMoisFP1,$A411)</f>
        <v>#NAME?</v>
      </c>
      <c r="D411" s="7" t="e">
        <f>+SUMIFS([0]!LAssuranceFp2,[0]!LMoisfp2,$A411)+SUMIFS([0]!LAssuranceFP3,[0]!LMoisFP3,$A411)+SUMIFS([0]!LAssuranceFP4,[0]!LMoisFP4,$A411)+SUMIFS([0]!LAssuranceFP1,[0]!LMoisFP1,$A411)</f>
        <v>#NAME?</v>
      </c>
      <c r="E411" s="7" t="e">
        <f t="shared" si="26"/>
        <v>#NAME?</v>
      </c>
      <c r="F411" s="6" t="e">
        <f t="shared" si="24"/>
        <v>#NAME?</v>
      </c>
      <c r="G411" s="6" t="e">
        <f t="shared" si="25"/>
        <v>#NAME?</v>
      </c>
      <c r="H411" s="1" t="e">
        <f>IF(AND(MONTH(DATEVALUE([0]!Moisfp2&amp;"1"))=G411,[0]!Anneefp2=F411),[0]!Montantfp2,0)+IF(AND(MONTH(DATEVALUE([0]!MoisFP3&amp;"1"))=G411,[0]!AnnéeFP3=F411),[0]!MontantFP3,0)+IF(AND(MONTH(DATEVALUE([0]!MoisFP4&amp;"1"))=G411,[0]!AnnéeFP4=F411),[0]!MontantFP4,0)+IF(AND(MONTH(DATEVALUE([0]!MoisFP1&amp;"1"))=G411,[0]!AnneeFP1=F411),[0]!MontantFP1,0)</f>
        <v>#NAME?</v>
      </c>
      <c r="I411" s="6" t="s">
        <v>40</v>
      </c>
      <c r="J411" s="6" t="s">
        <v>99</v>
      </c>
      <c r="K411" s="6" t="s">
        <v>41</v>
      </c>
    </row>
    <row r="412" spans="1:11">
      <c r="A412" s="5" t="e">
        <f t="shared" si="27"/>
        <v>#NAME?</v>
      </c>
      <c r="B412" s="7" t="e">
        <f>SUMIFS([0]!LCapitalFP3,[0]!LMoisFP3,$A412)++SUMIFS([0]!LCapitalfp2,[0]!LMoisfp2,$A412)+SUMIFS([0]!LCapitalFP4,[0]!LMoisFP4,$A412)++SUMIFS([0]!LCapitalFP1,[0]!LMoisFP1,$A412)</f>
        <v>#NAME?</v>
      </c>
      <c r="C412" s="7" t="e">
        <f>+SUMIFS([0]!LIntérêtsfp2,[0]!LMoisfp2,$A412)+SUMIFS([0]!LIntérêtsFP3,[0]!LMoisFP3,$A412)+SUMIFS([0]!LIntérêtsFP4,[0]!LMoisFP4,$A412)+SUMIFS([0]!LIntérêtsFP1,[0]!LMoisFP1,$A412)</f>
        <v>#NAME?</v>
      </c>
      <c r="D412" s="7" t="e">
        <f>+SUMIFS([0]!LAssuranceFp2,[0]!LMoisfp2,$A412)+SUMIFS([0]!LAssuranceFP3,[0]!LMoisFP3,$A412)+SUMIFS([0]!LAssuranceFP4,[0]!LMoisFP4,$A412)+SUMIFS([0]!LAssuranceFP1,[0]!LMoisFP1,$A412)</f>
        <v>#NAME?</v>
      </c>
      <c r="E412" s="7" t="e">
        <f t="shared" si="26"/>
        <v>#NAME?</v>
      </c>
      <c r="F412" s="6" t="e">
        <f t="shared" si="24"/>
        <v>#NAME?</v>
      </c>
      <c r="G412" s="6" t="e">
        <f t="shared" si="25"/>
        <v>#NAME?</v>
      </c>
      <c r="H412" s="1" t="e">
        <f>IF(AND(MONTH(DATEVALUE([0]!Moisfp2&amp;"1"))=G412,[0]!Anneefp2=F412),[0]!Montantfp2,0)+IF(AND(MONTH(DATEVALUE([0]!MoisFP3&amp;"1"))=G412,[0]!AnnéeFP3=F412),[0]!MontantFP3,0)+IF(AND(MONTH(DATEVALUE([0]!MoisFP4&amp;"1"))=G412,[0]!AnnéeFP4=F412),[0]!MontantFP4,0)+IF(AND(MONTH(DATEVALUE([0]!MoisFP1&amp;"1"))=G412,[0]!AnneeFP1=F412),[0]!MontantFP1,0)</f>
        <v>#NAME?</v>
      </c>
      <c r="I412" s="6" t="s">
        <v>40</v>
      </c>
      <c r="J412" s="6" t="s">
        <v>99</v>
      </c>
      <c r="K412" s="6" t="s">
        <v>41</v>
      </c>
    </row>
    <row r="413" spans="1:11">
      <c r="A413" s="5" t="e">
        <f t="shared" si="27"/>
        <v>#NAME?</v>
      </c>
      <c r="B413" s="7" t="e">
        <f>SUMIFS([0]!LCapitalFP3,[0]!LMoisFP3,$A413)++SUMIFS([0]!LCapitalfp2,[0]!LMoisfp2,$A413)+SUMIFS([0]!LCapitalFP4,[0]!LMoisFP4,$A413)++SUMIFS([0]!LCapitalFP1,[0]!LMoisFP1,$A413)</f>
        <v>#NAME?</v>
      </c>
      <c r="C413" s="7" t="e">
        <f>+SUMIFS([0]!LIntérêtsfp2,[0]!LMoisfp2,$A413)+SUMIFS([0]!LIntérêtsFP3,[0]!LMoisFP3,$A413)+SUMIFS([0]!LIntérêtsFP4,[0]!LMoisFP4,$A413)+SUMIFS([0]!LIntérêtsFP1,[0]!LMoisFP1,$A413)</f>
        <v>#NAME?</v>
      </c>
      <c r="D413" s="7" t="e">
        <f>+SUMIFS([0]!LAssuranceFp2,[0]!LMoisfp2,$A413)+SUMIFS([0]!LAssuranceFP3,[0]!LMoisFP3,$A413)+SUMIFS([0]!LAssuranceFP4,[0]!LMoisFP4,$A413)+SUMIFS([0]!LAssuranceFP1,[0]!LMoisFP1,$A413)</f>
        <v>#NAME?</v>
      </c>
      <c r="E413" s="7" t="e">
        <f t="shared" si="26"/>
        <v>#NAME?</v>
      </c>
      <c r="F413" s="6" t="e">
        <f t="shared" si="24"/>
        <v>#NAME?</v>
      </c>
      <c r="G413" s="6" t="e">
        <f t="shared" si="25"/>
        <v>#NAME?</v>
      </c>
      <c r="H413" s="1" t="e">
        <f>IF(AND(MONTH(DATEVALUE([0]!Moisfp2&amp;"1"))=G413,[0]!Anneefp2=F413),[0]!Montantfp2,0)+IF(AND(MONTH(DATEVALUE([0]!MoisFP3&amp;"1"))=G413,[0]!AnnéeFP3=F413),[0]!MontantFP3,0)+IF(AND(MONTH(DATEVALUE([0]!MoisFP4&amp;"1"))=G413,[0]!AnnéeFP4=F413),[0]!MontantFP4,0)+IF(AND(MONTH(DATEVALUE([0]!MoisFP1&amp;"1"))=G413,[0]!AnneeFP1=F413),[0]!MontantFP1,0)</f>
        <v>#NAME?</v>
      </c>
      <c r="I413" s="6" t="s">
        <v>40</v>
      </c>
      <c r="J413" s="6" t="s">
        <v>99</v>
      </c>
      <c r="K413" s="6" t="s">
        <v>41</v>
      </c>
    </row>
    <row r="414" spans="1:11">
      <c r="A414" s="5" t="e">
        <f t="shared" si="27"/>
        <v>#NAME?</v>
      </c>
      <c r="B414" s="7" t="e">
        <f>SUMIFS([0]!LCapitalFP3,[0]!LMoisFP3,$A414)++SUMIFS([0]!LCapitalfp2,[0]!LMoisfp2,$A414)+SUMIFS([0]!LCapitalFP4,[0]!LMoisFP4,$A414)++SUMIFS([0]!LCapitalFP1,[0]!LMoisFP1,$A414)</f>
        <v>#NAME?</v>
      </c>
      <c r="C414" s="7" t="e">
        <f>+SUMIFS([0]!LIntérêtsfp2,[0]!LMoisfp2,$A414)+SUMIFS([0]!LIntérêtsFP3,[0]!LMoisFP3,$A414)+SUMIFS([0]!LIntérêtsFP4,[0]!LMoisFP4,$A414)+SUMIFS([0]!LIntérêtsFP1,[0]!LMoisFP1,$A414)</f>
        <v>#NAME?</v>
      </c>
      <c r="D414" s="7" t="e">
        <f>+SUMIFS([0]!LAssuranceFp2,[0]!LMoisfp2,$A414)+SUMIFS([0]!LAssuranceFP3,[0]!LMoisFP3,$A414)+SUMIFS([0]!LAssuranceFP4,[0]!LMoisFP4,$A414)+SUMIFS([0]!LAssuranceFP1,[0]!LMoisFP1,$A414)</f>
        <v>#NAME?</v>
      </c>
      <c r="E414" s="7" t="e">
        <f t="shared" si="26"/>
        <v>#NAME?</v>
      </c>
      <c r="F414" s="6" t="e">
        <f t="shared" si="24"/>
        <v>#NAME?</v>
      </c>
      <c r="G414" s="6" t="e">
        <f t="shared" si="25"/>
        <v>#NAME?</v>
      </c>
      <c r="H414" s="1" t="e">
        <f>IF(AND(MONTH(DATEVALUE([0]!Moisfp2&amp;"1"))=G414,[0]!Anneefp2=F414),[0]!Montantfp2,0)+IF(AND(MONTH(DATEVALUE([0]!MoisFP3&amp;"1"))=G414,[0]!AnnéeFP3=F414),[0]!MontantFP3,0)+IF(AND(MONTH(DATEVALUE([0]!MoisFP4&amp;"1"))=G414,[0]!AnnéeFP4=F414),[0]!MontantFP4,0)+IF(AND(MONTH(DATEVALUE([0]!MoisFP1&amp;"1"))=G414,[0]!AnneeFP1=F414),[0]!MontantFP1,0)</f>
        <v>#NAME?</v>
      </c>
      <c r="I414" s="6" t="s">
        <v>40</v>
      </c>
      <c r="J414" s="6" t="s">
        <v>99</v>
      </c>
      <c r="K414" s="6" t="s">
        <v>41</v>
      </c>
    </row>
    <row r="415" spans="1:11">
      <c r="A415" s="5" t="e">
        <f t="shared" si="27"/>
        <v>#NAME?</v>
      </c>
      <c r="B415" s="7" t="e">
        <f>SUMIFS([0]!LCapitalFP3,[0]!LMoisFP3,$A415)++SUMIFS([0]!LCapitalfp2,[0]!LMoisfp2,$A415)+SUMIFS([0]!LCapitalFP4,[0]!LMoisFP4,$A415)++SUMIFS([0]!LCapitalFP1,[0]!LMoisFP1,$A415)</f>
        <v>#NAME?</v>
      </c>
      <c r="C415" s="7" t="e">
        <f>+SUMIFS([0]!LIntérêtsfp2,[0]!LMoisfp2,$A415)+SUMIFS([0]!LIntérêtsFP3,[0]!LMoisFP3,$A415)+SUMIFS([0]!LIntérêtsFP4,[0]!LMoisFP4,$A415)+SUMIFS([0]!LIntérêtsFP1,[0]!LMoisFP1,$A415)</f>
        <v>#NAME?</v>
      </c>
      <c r="D415" s="7" t="e">
        <f>+SUMIFS([0]!LAssuranceFp2,[0]!LMoisfp2,$A415)+SUMIFS([0]!LAssuranceFP3,[0]!LMoisFP3,$A415)+SUMIFS([0]!LAssuranceFP4,[0]!LMoisFP4,$A415)+SUMIFS([0]!LAssuranceFP1,[0]!LMoisFP1,$A415)</f>
        <v>#NAME?</v>
      </c>
      <c r="E415" s="7" t="e">
        <f t="shared" si="26"/>
        <v>#NAME?</v>
      </c>
      <c r="F415" s="6" t="e">
        <f t="shared" si="24"/>
        <v>#NAME?</v>
      </c>
      <c r="G415" s="6" t="e">
        <f t="shared" si="25"/>
        <v>#NAME?</v>
      </c>
      <c r="H415" s="1" t="e">
        <f>IF(AND(MONTH(DATEVALUE([0]!Moisfp2&amp;"1"))=G415,[0]!Anneefp2=F415),[0]!Montantfp2,0)+IF(AND(MONTH(DATEVALUE([0]!MoisFP3&amp;"1"))=G415,[0]!AnnéeFP3=F415),[0]!MontantFP3,0)+IF(AND(MONTH(DATEVALUE([0]!MoisFP4&amp;"1"))=G415,[0]!AnnéeFP4=F415),[0]!MontantFP4,0)+IF(AND(MONTH(DATEVALUE([0]!MoisFP1&amp;"1"))=G415,[0]!AnneeFP1=F415),[0]!MontantFP1,0)</f>
        <v>#NAME?</v>
      </c>
      <c r="I415" s="6" t="s">
        <v>40</v>
      </c>
      <c r="J415" s="6" t="s">
        <v>99</v>
      </c>
      <c r="K415" s="6" t="s">
        <v>41</v>
      </c>
    </row>
    <row r="416" spans="1:11">
      <c r="A416" s="5" t="e">
        <f t="shared" si="27"/>
        <v>#NAME?</v>
      </c>
      <c r="B416" s="7" t="e">
        <f>SUMIFS([0]!LCapitalFP3,[0]!LMoisFP3,$A416)++SUMIFS([0]!LCapitalfp2,[0]!LMoisfp2,$A416)+SUMIFS([0]!LCapitalFP4,[0]!LMoisFP4,$A416)++SUMIFS([0]!LCapitalFP1,[0]!LMoisFP1,$A416)</f>
        <v>#NAME?</v>
      </c>
      <c r="C416" s="7" t="e">
        <f>+SUMIFS([0]!LIntérêtsfp2,[0]!LMoisfp2,$A416)+SUMIFS([0]!LIntérêtsFP3,[0]!LMoisFP3,$A416)+SUMIFS([0]!LIntérêtsFP4,[0]!LMoisFP4,$A416)+SUMIFS([0]!LIntérêtsFP1,[0]!LMoisFP1,$A416)</f>
        <v>#NAME?</v>
      </c>
      <c r="D416" s="7" t="e">
        <f>+SUMIFS([0]!LAssuranceFp2,[0]!LMoisfp2,$A416)+SUMIFS([0]!LAssuranceFP3,[0]!LMoisFP3,$A416)+SUMIFS([0]!LAssuranceFP4,[0]!LMoisFP4,$A416)+SUMIFS([0]!LAssuranceFP1,[0]!LMoisFP1,$A416)</f>
        <v>#NAME?</v>
      </c>
      <c r="E416" s="7" t="e">
        <f t="shared" si="26"/>
        <v>#NAME?</v>
      </c>
      <c r="F416" s="6" t="e">
        <f t="shared" si="24"/>
        <v>#NAME?</v>
      </c>
      <c r="G416" s="6" t="e">
        <f t="shared" si="25"/>
        <v>#NAME?</v>
      </c>
      <c r="H416" s="1" t="e">
        <f>IF(AND(MONTH(DATEVALUE([0]!Moisfp2&amp;"1"))=G416,[0]!Anneefp2=F416),[0]!Montantfp2,0)+IF(AND(MONTH(DATEVALUE([0]!MoisFP3&amp;"1"))=G416,[0]!AnnéeFP3=F416),[0]!MontantFP3,0)+IF(AND(MONTH(DATEVALUE([0]!MoisFP4&amp;"1"))=G416,[0]!AnnéeFP4=F416),[0]!MontantFP4,0)+IF(AND(MONTH(DATEVALUE([0]!MoisFP1&amp;"1"))=G416,[0]!AnneeFP1=F416),[0]!MontantFP1,0)</f>
        <v>#NAME?</v>
      </c>
      <c r="I416" s="6" t="s">
        <v>40</v>
      </c>
      <c r="J416" s="6" t="s">
        <v>99</v>
      </c>
      <c r="K416" s="6" t="s">
        <v>41</v>
      </c>
    </row>
    <row r="417" spans="1:11">
      <c r="A417" s="5" t="e">
        <f t="shared" si="27"/>
        <v>#NAME?</v>
      </c>
      <c r="B417" s="7" t="e">
        <f>SUMIFS([0]!LCapitalFP3,[0]!LMoisFP3,$A417)++SUMIFS([0]!LCapitalfp2,[0]!LMoisfp2,$A417)+SUMIFS([0]!LCapitalFP4,[0]!LMoisFP4,$A417)++SUMIFS([0]!LCapitalFP1,[0]!LMoisFP1,$A417)</f>
        <v>#NAME?</v>
      </c>
      <c r="C417" s="7" t="e">
        <f>+SUMIFS([0]!LIntérêtsfp2,[0]!LMoisfp2,$A417)+SUMIFS([0]!LIntérêtsFP3,[0]!LMoisFP3,$A417)+SUMIFS([0]!LIntérêtsFP4,[0]!LMoisFP4,$A417)+SUMIFS([0]!LIntérêtsFP1,[0]!LMoisFP1,$A417)</f>
        <v>#NAME?</v>
      </c>
      <c r="D417" s="7" t="e">
        <f>+SUMIFS([0]!LAssuranceFp2,[0]!LMoisfp2,$A417)+SUMIFS([0]!LAssuranceFP3,[0]!LMoisFP3,$A417)+SUMIFS([0]!LAssuranceFP4,[0]!LMoisFP4,$A417)+SUMIFS([0]!LAssuranceFP1,[0]!LMoisFP1,$A417)</f>
        <v>#NAME?</v>
      </c>
      <c r="E417" s="7" t="e">
        <f t="shared" si="26"/>
        <v>#NAME?</v>
      </c>
      <c r="F417" s="6" t="e">
        <f t="shared" si="24"/>
        <v>#NAME?</v>
      </c>
      <c r="G417" s="6" t="e">
        <f t="shared" si="25"/>
        <v>#NAME?</v>
      </c>
      <c r="H417" s="1" t="e">
        <f>IF(AND(MONTH(DATEVALUE([0]!Moisfp2&amp;"1"))=G417,[0]!Anneefp2=F417),[0]!Montantfp2,0)+IF(AND(MONTH(DATEVALUE([0]!MoisFP3&amp;"1"))=G417,[0]!AnnéeFP3=F417),[0]!MontantFP3,0)+IF(AND(MONTH(DATEVALUE([0]!MoisFP4&amp;"1"))=G417,[0]!AnnéeFP4=F417),[0]!MontantFP4,0)+IF(AND(MONTH(DATEVALUE([0]!MoisFP1&amp;"1"))=G417,[0]!AnneeFP1=F417),[0]!MontantFP1,0)</f>
        <v>#NAME?</v>
      </c>
      <c r="I417" s="6" t="s">
        <v>40</v>
      </c>
      <c r="J417" s="6" t="s">
        <v>99</v>
      </c>
      <c r="K417" s="6" t="s">
        <v>41</v>
      </c>
    </row>
    <row r="418" spans="1:11">
      <c r="A418" s="5" t="e">
        <f t="shared" si="27"/>
        <v>#NAME?</v>
      </c>
      <c r="B418" s="7" t="e">
        <f>SUMIFS([0]!LCapitalFP3,[0]!LMoisFP3,$A418)++SUMIFS([0]!LCapitalfp2,[0]!LMoisfp2,$A418)+SUMIFS([0]!LCapitalFP4,[0]!LMoisFP4,$A418)++SUMIFS([0]!LCapitalFP1,[0]!LMoisFP1,$A418)</f>
        <v>#NAME?</v>
      </c>
      <c r="C418" s="7" t="e">
        <f>+SUMIFS([0]!LIntérêtsfp2,[0]!LMoisfp2,$A418)+SUMIFS([0]!LIntérêtsFP3,[0]!LMoisFP3,$A418)+SUMIFS([0]!LIntérêtsFP4,[0]!LMoisFP4,$A418)+SUMIFS([0]!LIntérêtsFP1,[0]!LMoisFP1,$A418)</f>
        <v>#NAME?</v>
      </c>
      <c r="D418" s="7" t="e">
        <f>+SUMIFS([0]!LAssuranceFp2,[0]!LMoisfp2,$A418)+SUMIFS([0]!LAssuranceFP3,[0]!LMoisFP3,$A418)+SUMIFS([0]!LAssuranceFP4,[0]!LMoisFP4,$A418)+SUMIFS([0]!LAssuranceFP1,[0]!LMoisFP1,$A418)</f>
        <v>#NAME?</v>
      </c>
      <c r="E418" s="7" t="e">
        <f t="shared" si="26"/>
        <v>#NAME?</v>
      </c>
      <c r="F418" s="6" t="e">
        <f t="shared" si="24"/>
        <v>#NAME?</v>
      </c>
      <c r="G418" s="6" t="e">
        <f t="shared" si="25"/>
        <v>#NAME?</v>
      </c>
      <c r="H418" s="1" t="e">
        <f>IF(AND(MONTH(DATEVALUE([0]!Moisfp2&amp;"1"))=G418,[0]!Anneefp2=F418),[0]!Montantfp2,0)+IF(AND(MONTH(DATEVALUE([0]!MoisFP3&amp;"1"))=G418,[0]!AnnéeFP3=F418),[0]!MontantFP3,0)+IF(AND(MONTH(DATEVALUE([0]!MoisFP4&amp;"1"))=G418,[0]!AnnéeFP4=F418),[0]!MontantFP4,0)+IF(AND(MONTH(DATEVALUE([0]!MoisFP1&amp;"1"))=G418,[0]!AnneeFP1=F418),[0]!MontantFP1,0)</f>
        <v>#NAME?</v>
      </c>
      <c r="I418" s="6" t="s">
        <v>40</v>
      </c>
      <c r="J418" s="6" t="s">
        <v>99</v>
      </c>
      <c r="K418" s="6" t="s">
        <v>41</v>
      </c>
    </row>
    <row r="419" spans="1:11">
      <c r="A419" s="5" t="e">
        <f t="shared" si="27"/>
        <v>#NAME?</v>
      </c>
      <c r="B419" s="7" t="e">
        <f>SUMIFS([0]!LCapitalFP3,[0]!LMoisFP3,$A419)++SUMIFS([0]!LCapitalfp2,[0]!LMoisfp2,$A419)+SUMIFS([0]!LCapitalFP4,[0]!LMoisFP4,$A419)++SUMIFS([0]!LCapitalFP1,[0]!LMoisFP1,$A419)</f>
        <v>#NAME?</v>
      </c>
      <c r="C419" s="7" t="e">
        <f>+SUMIFS([0]!LIntérêtsfp2,[0]!LMoisfp2,$A419)+SUMIFS([0]!LIntérêtsFP3,[0]!LMoisFP3,$A419)+SUMIFS([0]!LIntérêtsFP4,[0]!LMoisFP4,$A419)+SUMIFS([0]!LIntérêtsFP1,[0]!LMoisFP1,$A419)</f>
        <v>#NAME?</v>
      </c>
      <c r="D419" s="7" t="e">
        <f>+SUMIFS([0]!LAssuranceFp2,[0]!LMoisfp2,$A419)+SUMIFS([0]!LAssuranceFP3,[0]!LMoisFP3,$A419)+SUMIFS([0]!LAssuranceFP4,[0]!LMoisFP4,$A419)+SUMIFS([0]!LAssuranceFP1,[0]!LMoisFP1,$A419)</f>
        <v>#NAME?</v>
      </c>
      <c r="E419" s="7" t="e">
        <f t="shared" si="26"/>
        <v>#NAME?</v>
      </c>
      <c r="F419" s="6" t="e">
        <f t="shared" si="24"/>
        <v>#NAME?</v>
      </c>
      <c r="G419" s="6" t="e">
        <f t="shared" si="25"/>
        <v>#NAME?</v>
      </c>
      <c r="H419" s="1" t="e">
        <f>IF(AND(MONTH(DATEVALUE([0]!Moisfp2&amp;"1"))=G419,[0]!Anneefp2=F419),[0]!Montantfp2,0)+IF(AND(MONTH(DATEVALUE([0]!MoisFP3&amp;"1"))=G419,[0]!AnnéeFP3=F419),[0]!MontantFP3,0)+IF(AND(MONTH(DATEVALUE([0]!MoisFP4&amp;"1"))=G419,[0]!AnnéeFP4=F419),[0]!MontantFP4,0)+IF(AND(MONTH(DATEVALUE([0]!MoisFP1&amp;"1"))=G419,[0]!AnneeFP1=F419),[0]!MontantFP1,0)</f>
        <v>#NAME?</v>
      </c>
      <c r="I419" s="6" t="s">
        <v>40</v>
      </c>
      <c r="J419" s="6" t="s">
        <v>99</v>
      </c>
      <c r="K419" s="6" t="s">
        <v>41</v>
      </c>
    </row>
    <row r="420" spans="1:11">
      <c r="A420" s="5" t="e">
        <f t="shared" si="27"/>
        <v>#NAME?</v>
      </c>
      <c r="B420" s="7" t="e">
        <f>SUMIFS([0]!LCapitalFP3,[0]!LMoisFP3,$A420)++SUMIFS([0]!LCapitalfp2,[0]!LMoisfp2,$A420)+SUMIFS([0]!LCapitalFP4,[0]!LMoisFP4,$A420)++SUMIFS([0]!LCapitalFP1,[0]!LMoisFP1,$A420)</f>
        <v>#NAME?</v>
      </c>
      <c r="C420" s="7" t="e">
        <f>+SUMIFS([0]!LIntérêtsfp2,[0]!LMoisfp2,$A420)+SUMIFS([0]!LIntérêtsFP3,[0]!LMoisFP3,$A420)+SUMIFS([0]!LIntérêtsFP4,[0]!LMoisFP4,$A420)+SUMIFS([0]!LIntérêtsFP1,[0]!LMoisFP1,$A420)</f>
        <v>#NAME?</v>
      </c>
      <c r="D420" s="7" t="e">
        <f>+SUMIFS([0]!LAssuranceFp2,[0]!LMoisfp2,$A420)+SUMIFS([0]!LAssuranceFP3,[0]!LMoisFP3,$A420)+SUMIFS([0]!LAssuranceFP4,[0]!LMoisFP4,$A420)+SUMIFS([0]!LAssuranceFP1,[0]!LMoisFP1,$A420)</f>
        <v>#NAME?</v>
      </c>
      <c r="E420" s="7" t="e">
        <f t="shared" si="26"/>
        <v>#NAME?</v>
      </c>
      <c r="F420" s="6" t="e">
        <f t="shared" si="24"/>
        <v>#NAME?</v>
      </c>
      <c r="G420" s="6" t="e">
        <f t="shared" si="25"/>
        <v>#NAME?</v>
      </c>
      <c r="H420" s="1" t="e">
        <f>IF(AND(MONTH(DATEVALUE([0]!Moisfp2&amp;"1"))=G420,[0]!Anneefp2=F420),[0]!Montantfp2,0)+IF(AND(MONTH(DATEVALUE([0]!MoisFP3&amp;"1"))=G420,[0]!AnnéeFP3=F420),[0]!MontantFP3,0)+IF(AND(MONTH(DATEVALUE([0]!MoisFP4&amp;"1"))=G420,[0]!AnnéeFP4=F420),[0]!MontantFP4,0)+IF(AND(MONTH(DATEVALUE([0]!MoisFP1&amp;"1"))=G420,[0]!AnneeFP1=F420),[0]!MontantFP1,0)</f>
        <v>#NAME?</v>
      </c>
      <c r="I420" s="6" t="s">
        <v>40</v>
      </c>
      <c r="J420" s="6" t="s">
        <v>99</v>
      </c>
      <c r="K420" s="6" t="s">
        <v>41</v>
      </c>
    </row>
    <row r="421" spans="1:11">
      <c r="A421" s="5" t="e">
        <f t="shared" si="27"/>
        <v>#NAME?</v>
      </c>
      <c r="B421" s="7" t="e">
        <f>SUMIFS([0]!LCapitalFP3,[0]!LMoisFP3,$A421)++SUMIFS([0]!LCapitalfp2,[0]!LMoisfp2,$A421)+SUMIFS([0]!LCapitalFP4,[0]!LMoisFP4,$A421)++SUMIFS([0]!LCapitalFP1,[0]!LMoisFP1,$A421)</f>
        <v>#NAME?</v>
      </c>
      <c r="C421" s="7" t="e">
        <f>+SUMIFS([0]!LIntérêtsfp2,[0]!LMoisfp2,$A421)+SUMIFS([0]!LIntérêtsFP3,[0]!LMoisFP3,$A421)+SUMIFS([0]!LIntérêtsFP4,[0]!LMoisFP4,$A421)+SUMIFS([0]!LIntérêtsFP1,[0]!LMoisFP1,$A421)</f>
        <v>#NAME?</v>
      </c>
      <c r="D421" s="7" t="e">
        <f>+SUMIFS([0]!LAssuranceFp2,[0]!LMoisfp2,$A421)+SUMIFS([0]!LAssuranceFP3,[0]!LMoisFP3,$A421)+SUMIFS([0]!LAssuranceFP4,[0]!LMoisFP4,$A421)+SUMIFS([0]!LAssuranceFP1,[0]!LMoisFP1,$A421)</f>
        <v>#NAME?</v>
      </c>
      <c r="E421" s="7" t="e">
        <f t="shared" si="26"/>
        <v>#NAME?</v>
      </c>
      <c r="F421" s="6" t="e">
        <f t="shared" si="24"/>
        <v>#NAME?</v>
      </c>
      <c r="G421" s="6" t="e">
        <f t="shared" si="25"/>
        <v>#NAME?</v>
      </c>
      <c r="H421" s="1" t="e">
        <f>IF(AND(MONTH(DATEVALUE([0]!Moisfp2&amp;"1"))=G421,[0]!Anneefp2=F421),[0]!Montantfp2,0)+IF(AND(MONTH(DATEVALUE([0]!MoisFP3&amp;"1"))=G421,[0]!AnnéeFP3=F421),[0]!MontantFP3,0)+IF(AND(MONTH(DATEVALUE([0]!MoisFP4&amp;"1"))=G421,[0]!AnnéeFP4=F421),[0]!MontantFP4,0)+IF(AND(MONTH(DATEVALUE([0]!MoisFP1&amp;"1"))=G421,[0]!AnneeFP1=F421),[0]!MontantFP1,0)</f>
        <v>#NAME?</v>
      </c>
      <c r="I421" s="6" t="s">
        <v>40</v>
      </c>
      <c r="J421" s="6" t="s">
        <v>99</v>
      </c>
      <c r="K421" s="6" t="s">
        <v>41</v>
      </c>
    </row>
    <row r="422" spans="1:11">
      <c r="A422" s="5" t="e">
        <f t="shared" si="27"/>
        <v>#NAME?</v>
      </c>
      <c r="B422" s="7" t="e">
        <f>SUMIFS([0]!LCapitalFP3,[0]!LMoisFP3,$A422)++SUMIFS([0]!LCapitalfp2,[0]!LMoisfp2,$A422)+SUMIFS([0]!LCapitalFP4,[0]!LMoisFP4,$A422)++SUMIFS([0]!LCapitalFP1,[0]!LMoisFP1,$A422)</f>
        <v>#NAME?</v>
      </c>
      <c r="C422" s="7" t="e">
        <f>+SUMIFS([0]!LIntérêtsfp2,[0]!LMoisfp2,$A422)+SUMIFS([0]!LIntérêtsFP3,[0]!LMoisFP3,$A422)+SUMIFS([0]!LIntérêtsFP4,[0]!LMoisFP4,$A422)+SUMIFS([0]!LIntérêtsFP1,[0]!LMoisFP1,$A422)</f>
        <v>#NAME?</v>
      </c>
      <c r="D422" s="7" t="e">
        <f>+SUMIFS([0]!LAssuranceFp2,[0]!LMoisfp2,$A422)+SUMIFS([0]!LAssuranceFP3,[0]!LMoisFP3,$A422)+SUMIFS([0]!LAssuranceFP4,[0]!LMoisFP4,$A422)+SUMIFS([0]!LAssuranceFP1,[0]!LMoisFP1,$A422)</f>
        <v>#NAME?</v>
      </c>
      <c r="E422" s="7" t="e">
        <f t="shared" si="26"/>
        <v>#NAME?</v>
      </c>
      <c r="F422" s="6" t="e">
        <f t="shared" si="24"/>
        <v>#NAME?</v>
      </c>
      <c r="G422" s="6" t="e">
        <f t="shared" si="25"/>
        <v>#NAME?</v>
      </c>
      <c r="H422" s="1" t="e">
        <f>IF(AND(MONTH(DATEVALUE([0]!Moisfp2&amp;"1"))=G422,[0]!Anneefp2=F422),[0]!Montantfp2,0)+IF(AND(MONTH(DATEVALUE([0]!MoisFP3&amp;"1"))=G422,[0]!AnnéeFP3=F422),[0]!MontantFP3,0)+IF(AND(MONTH(DATEVALUE([0]!MoisFP4&amp;"1"))=G422,[0]!AnnéeFP4=F422),[0]!MontantFP4,0)+IF(AND(MONTH(DATEVALUE([0]!MoisFP1&amp;"1"))=G422,[0]!AnneeFP1=F422),[0]!MontantFP1,0)</f>
        <v>#NAME?</v>
      </c>
      <c r="I422" s="6" t="s">
        <v>40</v>
      </c>
      <c r="J422" s="6" t="s">
        <v>99</v>
      </c>
      <c r="K422" s="6" t="s">
        <v>41</v>
      </c>
    </row>
    <row r="423" spans="1:11">
      <c r="A423" s="5" t="e">
        <f t="shared" si="27"/>
        <v>#NAME?</v>
      </c>
      <c r="B423" s="7" t="e">
        <f>SUMIFS([0]!LCapitalFP3,[0]!LMoisFP3,$A423)++SUMIFS([0]!LCapitalfp2,[0]!LMoisfp2,$A423)+SUMIFS([0]!LCapitalFP4,[0]!LMoisFP4,$A423)++SUMIFS([0]!LCapitalFP1,[0]!LMoisFP1,$A423)</f>
        <v>#NAME?</v>
      </c>
      <c r="C423" s="7" t="e">
        <f>+SUMIFS([0]!LIntérêtsfp2,[0]!LMoisfp2,$A423)+SUMIFS([0]!LIntérêtsFP3,[0]!LMoisFP3,$A423)+SUMIFS([0]!LIntérêtsFP4,[0]!LMoisFP4,$A423)+SUMIFS([0]!LIntérêtsFP1,[0]!LMoisFP1,$A423)</f>
        <v>#NAME?</v>
      </c>
      <c r="D423" s="7" t="e">
        <f>+SUMIFS([0]!LAssuranceFp2,[0]!LMoisfp2,$A423)+SUMIFS([0]!LAssuranceFP3,[0]!LMoisFP3,$A423)+SUMIFS([0]!LAssuranceFP4,[0]!LMoisFP4,$A423)+SUMIFS([0]!LAssuranceFP1,[0]!LMoisFP1,$A423)</f>
        <v>#NAME?</v>
      </c>
      <c r="E423" s="7" t="e">
        <f t="shared" si="26"/>
        <v>#NAME?</v>
      </c>
      <c r="F423" s="6" t="e">
        <f t="shared" si="24"/>
        <v>#NAME?</v>
      </c>
      <c r="G423" s="6" t="e">
        <f t="shared" si="25"/>
        <v>#NAME?</v>
      </c>
      <c r="H423" s="1" t="e">
        <f>IF(AND(MONTH(DATEVALUE([0]!Moisfp2&amp;"1"))=G423,[0]!Anneefp2=F423),[0]!Montantfp2,0)+IF(AND(MONTH(DATEVALUE([0]!MoisFP3&amp;"1"))=G423,[0]!AnnéeFP3=F423),[0]!MontantFP3,0)+IF(AND(MONTH(DATEVALUE([0]!MoisFP4&amp;"1"))=G423,[0]!AnnéeFP4=F423),[0]!MontantFP4,0)+IF(AND(MONTH(DATEVALUE([0]!MoisFP1&amp;"1"))=G423,[0]!AnneeFP1=F423),[0]!MontantFP1,0)</f>
        <v>#NAME?</v>
      </c>
      <c r="I423" s="6" t="s">
        <v>40</v>
      </c>
      <c r="J423" s="6" t="s">
        <v>99</v>
      </c>
      <c r="K423" s="6" t="s">
        <v>41</v>
      </c>
    </row>
    <row r="424" spans="1:11">
      <c r="A424" s="5" t="e">
        <f t="shared" si="27"/>
        <v>#NAME?</v>
      </c>
      <c r="B424" s="7" t="e">
        <f>SUMIFS([0]!LCapitalFP3,[0]!LMoisFP3,$A424)++SUMIFS([0]!LCapitalfp2,[0]!LMoisfp2,$A424)+SUMIFS([0]!LCapitalFP4,[0]!LMoisFP4,$A424)++SUMIFS([0]!LCapitalFP1,[0]!LMoisFP1,$A424)</f>
        <v>#NAME?</v>
      </c>
      <c r="C424" s="7" t="e">
        <f>+SUMIFS([0]!LIntérêtsfp2,[0]!LMoisfp2,$A424)+SUMIFS([0]!LIntérêtsFP3,[0]!LMoisFP3,$A424)+SUMIFS([0]!LIntérêtsFP4,[0]!LMoisFP4,$A424)+SUMIFS([0]!LIntérêtsFP1,[0]!LMoisFP1,$A424)</f>
        <v>#NAME?</v>
      </c>
      <c r="D424" s="7" t="e">
        <f>+SUMIFS([0]!LAssuranceFp2,[0]!LMoisfp2,$A424)+SUMIFS([0]!LAssuranceFP3,[0]!LMoisFP3,$A424)+SUMIFS([0]!LAssuranceFP4,[0]!LMoisFP4,$A424)+SUMIFS([0]!LAssuranceFP1,[0]!LMoisFP1,$A424)</f>
        <v>#NAME?</v>
      </c>
      <c r="E424" s="7" t="e">
        <f t="shared" si="26"/>
        <v>#NAME?</v>
      </c>
      <c r="F424" s="6" t="e">
        <f t="shared" si="24"/>
        <v>#NAME?</v>
      </c>
      <c r="G424" s="6" t="e">
        <f t="shared" si="25"/>
        <v>#NAME?</v>
      </c>
      <c r="H424" s="1" t="e">
        <f>IF(AND(MONTH(DATEVALUE([0]!Moisfp2&amp;"1"))=G424,[0]!Anneefp2=F424),[0]!Montantfp2,0)+IF(AND(MONTH(DATEVALUE([0]!MoisFP3&amp;"1"))=G424,[0]!AnnéeFP3=F424),[0]!MontantFP3,0)+IF(AND(MONTH(DATEVALUE([0]!MoisFP4&amp;"1"))=G424,[0]!AnnéeFP4=F424),[0]!MontantFP4,0)+IF(AND(MONTH(DATEVALUE([0]!MoisFP1&amp;"1"))=G424,[0]!AnneeFP1=F424),[0]!MontantFP1,0)</f>
        <v>#NAME?</v>
      </c>
      <c r="I424" s="6" t="s">
        <v>40</v>
      </c>
      <c r="J424" s="6" t="s">
        <v>99</v>
      </c>
      <c r="K424" s="6" t="s">
        <v>41</v>
      </c>
    </row>
    <row r="425" spans="1:11">
      <c r="A425" s="5" t="e">
        <f t="shared" si="27"/>
        <v>#NAME?</v>
      </c>
      <c r="B425" s="7" t="e">
        <f>SUMIFS([0]!LCapitalFP3,[0]!LMoisFP3,$A425)++SUMIFS([0]!LCapitalfp2,[0]!LMoisfp2,$A425)+SUMIFS([0]!LCapitalFP4,[0]!LMoisFP4,$A425)++SUMIFS([0]!LCapitalFP1,[0]!LMoisFP1,$A425)</f>
        <v>#NAME?</v>
      </c>
      <c r="C425" s="7" t="e">
        <f>+SUMIFS([0]!LIntérêtsfp2,[0]!LMoisfp2,$A425)+SUMIFS([0]!LIntérêtsFP3,[0]!LMoisFP3,$A425)+SUMIFS([0]!LIntérêtsFP4,[0]!LMoisFP4,$A425)+SUMIFS([0]!LIntérêtsFP1,[0]!LMoisFP1,$A425)</f>
        <v>#NAME?</v>
      </c>
      <c r="D425" s="7" t="e">
        <f>+SUMIFS([0]!LAssuranceFp2,[0]!LMoisfp2,$A425)+SUMIFS([0]!LAssuranceFP3,[0]!LMoisFP3,$A425)+SUMIFS([0]!LAssuranceFP4,[0]!LMoisFP4,$A425)+SUMIFS([0]!LAssuranceFP1,[0]!LMoisFP1,$A425)</f>
        <v>#NAME?</v>
      </c>
      <c r="E425" s="7" t="e">
        <f t="shared" si="26"/>
        <v>#NAME?</v>
      </c>
      <c r="F425" s="6" t="e">
        <f t="shared" si="24"/>
        <v>#NAME?</v>
      </c>
      <c r="G425" s="6" t="e">
        <f t="shared" si="25"/>
        <v>#NAME?</v>
      </c>
      <c r="H425" s="1" t="e">
        <f>IF(AND(MONTH(DATEVALUE([0]!Moisfp2&amp;"1"))=G425,[0]!Anneefp2=F425),[0]!Montantfp2,0)+IF(AND(MONTH(DATEVALUE([0]!MoisFP3&amp;"1"))=G425,[0]!AnnéeFP3=F425),[0]!MontantFP3,0)+IF(AND(MONTH(DATEVALUE([0]!MoisFP4&amp;"1"))=G425,[0]!AnnéeFP4=F425),[0]!MontantFP4,0)+IF(AND(MONTH(DATEVALUE([0]!MoisFP1&amp;"1"))=G425,[0]!AnneeFP1=F425),[0]!MontantFP1,0)</f>
        <v>#NAME?</v>
      </c>
      <c r="I425" s="6" t="s">
        <v>40</v>
      </c>
      <c r="J425" s="6" t="s">
        <v>99</v>
      </c>
      <c r="K425" s="6" t="s">
        <v>41</v>
      </c>
    </row>
    <row r="426" spans="1:11">
      <c r="A426" s="5" t="e">
        <f t="shared" si="27"/>
        <v>#NAME?</v>
      </c>
      <c r="B426" s="7" t="e">
        <f>SUMIFS([0]!LCapitalFP3,[0]!LMoisFP3,$A426)++SUMIFS([0]!LCapitalfp2,[0]!LMoisfp2,$A426)+SUMIFS([0]!LCapitalFP4,[0]!LMoisFP4,$A426)++SUMIFS([0]!LCapitalFP1,[0]!LMoisFP1,$A426)</f>
        <v>#NAME?</v>
      </c>
      <c r="C426" s="7" t="e">
        <f>+SUMIFS([0]!LIntérêtsfp2,[0]!LMoisfp2,$A426)+SUMIFS([0]!LIntérêtsFP3,[0]!LMoisFP3,$A426)+SUMIFS([0]!LIntérêtsFP4,[0]!LMoisFP4,$A426)+SUMIFS([0]!LIntérêtsFP1,[0]!LMoisFP1,$A426)</f>
        <v>#NAME?</v>
      </c>
      <c r="D426" s="7" t="e">
        <f>+SUMIFS([0]!LAssuranceFp2,[0]!LMoisfp2,$A426)+SUMIFS([0]!LAssuranceFP3,[0]!LMoisFP3,$A426)+SUMIFS([0]!LAssuranceFP4,[0]!LMoisFP4,$A426)+SUMIFS([0]!LAssuranceFP1,[0]!LMoisFP1,$A426)</f>
        <v>#NAME?</v>
      </c>
      <c r="E426" s="7" t="e">
        <f t="shared" si="26"/>
        <v>#NAME?</v>
      </c>
      <c r="F426" s="6" t="e">
        <f t="shared" si="24"/>
        <v>#NAME?</v>
      </c>
      <c r="G426" s="6" t="e">
        <f t="shared" si="25"/>
        <v>#NAME?</v>
      </c>
      <c r="H426" s="1" t="e">
        <f>IF(AND(MONTH(DATEVALUE([0]!Moisfp2&amp;"1"))=G426,[0]!Anneefp2=F426),[0]!Montantfp2,0)+IF(AND(MONTH(DATEVALUE([0]!MoisFP3&amp;"1"))=G426,[0]!AnnéeFP3=F426),[0]!MontantFP3,0)+IF(AND(MONTH(DATEVALUE([0]!MoisFP4&amp;"1"))=G426,[0]!AnnéeFP4=F426),[0]!MontantFP4,0)+IF(AND(MONTH(DATEVALUE([0]!MoisFP1&amp;"1"))=G426,[0]!AnneeFP1=F426),[0]!MontantFP1,0)</f>
        <v>#NAME?</v>
      </c>
      <c r="I426" s="6" t="s">
        <v>40</v>
      </c>
      <c r="J426" s="6" t="s">
        <v>99</v>
      </c>
      <c r="K426" s="6" t="s">
        <v>41</v>
      </c>
    </row>
    <row r="427" spans="1:11">
      <c r="A427" s="5" t="e">
        <f t="shared" si="27"/>
        <v>#NAME?</v>
      </c>
      <c r="B427" s="7" t="e">
        <f>SUMIFS([0]!LCapitalFP3,[0]!LMoisFP3,$A427)++SUMIFS([0]!LCapitalfp2,[0]!LMoisfp2,$A427)+SUMIFS([0]!LCapitalFP4,[0]!LMoisFP4,$A427)++SUMIFS([0]!LCapitalFP1,[0]!LMoisFP1,$A427)</f>
        <v>#NAME?</v>
      </c>
      <c r="C427" s="7" t="e">
        <f>+SUMIFS([0]!LIntérêtsfp2,[0]!LMoisfp2,$A427)+SUMIFS([0]!LIntérêtsFP3,[0]!LMoisFP3,$A427)+SUMIFS([0]!LIntérêtsFP4,[0]!LMoisFP4,$A427)+SUMIFS([0]!LIntérêtsFP1,[0]!LMoisFP1,$A427)</f>
        <v>#NAME?</v>
      </c>
      <c r="D427" s="7" t="e">
        <f>+SUMIFS([0]!LAssuranceFp2,[0]!LMoisfp2,$A427)+SUMIFS([0]!LAssuranceFP3,[0]!LMoisFP3,$A427)+SUMIFS([0]!LAssuranceFP4,[0]!LMoisFP4,$A427)+SUMIFS([0]!LAssuranceFP1,[0]!LMoisFP1,$A427)</f>
        <v>#NAME?</v>
      </c>
      <c r="E427" s="7" t="e">
        <f t="shared" si="26"/>
        <v>#NAME?</v>
      </c>
      <c r="F427" s="6" t="e">
        <f t="shared" si="24"/>
        <v>#NAME?</v>
      </c>
      <c r="G427" s="6" t="e">
        <f t="shared" si="25"/>
        <v>#NAME?</v>
      </c>
      <c r="H427" s="1" t="e">
        <f>IF(AND(MONTH(DATEVALUE([0]!Moisfp2&amp;"1"))=G427,[0]!Anneefp2=F427),[0]!Montantfp2,0)+IF(AND(MONTH(DATEVALUE([0]!MoisFP3&amp;"1"))=G427,[0]!AnnéeFP3=F427),[0]!MontantFP3,0)+IF(AND(MONTH(DATEVALUE([0]!MoisFP4&amp;"1"))=G427,[0]!AnnéeFP4=F427),[0]!MontantFP4,0)+IF(AND(MONTH(DATEVALUE([0]!MoisFP1&amp;"1"))=G427,[0]!AnneeFP1=F427),[0]!MontantFP1,0)</f>
        <v>#NAME?</v>
      </c>
      <c r="I427" s="6" t="s">
        <v>40</v>
      </c>
      <c r="J427" s="6" t="s">
        <v>99</v>
      </c>
      <c r="K427" s="6" t="s">
        <v>41</v>
      </c>
    </row>
    <row r="428" spans="1:11">
      <c r="A428" s="5" t="e">
        <f t="shared" si="27"/>
        <v>#NAME?</v>
      </c>
      <c r="B428" s="7" t="e">
        <f>SUMIFS([0]!LCapitalFP3,[0]!LMoisFP3,$A428)++SUMIFS([0]!LCapitalfp2,[0]!LMoisfp2,$A428)+SUMIFS([0]!LCapitalFP4,[0]!LMoisFP4,$A428)++SUMIFS([0]!LCapitalFP1,[0]!LMoisFP1,$A428)</f>
        <v>#NAME?</v>
      </c>
      <c r="C428" s="7" t="e">
        <f>+SUMIFS([0]!LIntérêtsfp2,[0]!LMoisfp2,$A428)+SUMIFS([0]!LIntérêtsFP3,[0]!LMoisFP3,$A428)+SUMIFS([0]!LIntérêtsFP4,[0]!LMoisFP4,$A428)+SUMIFS([0]!LIntérêtsFP1,[0]!LMoisFP1,$A428)</f>
        <v>#NAME?</v>
      </c>
      <c r="D428" s="7" t="e">
        <f>+SUMIFS([0]!LAssuranceFp2,[0]!LMoisfp2,$A428)+SUMIFS([0]!LAssuranceFP3,[0]!LMoisFP3,$A428)+SUMIFS([0]!LAssuranceFP4,[0]!LMoisFP4,$A428)+SUMIFS([0]!LAssuranceFP1,[0]!LMoisFP1,$A428)</f>
        <v>#NAME?</v>
      </c>
      <c r="E428" s="7" t="e">
        <f t="shared" si="26"/>
        <v>#NAME?</v>
      </c>
      <c r="F428" s="6" t="e">
        <f t="shared" si="24"/>
        <v>#NAME?</v>
      </c>
      <c r="G428" s="6" t="e">
        <f t="shared" si="25"/>
        <v>#NAME?</v>
      </c>
      <c r="H428" s="1" t="e">
        <f>IF(AND(MONTH(DATEVALUE([0]!Moisfp2&amp;"1"))=G428,[0]!Anneefp2=F428),[0]!Montantfp2,0)+IF(AND(MONTH(DATEVALUE([0]!MoisFP3&amp;"1"))=G428,[0]!AnnéeFP3=F428),[0]!MontantFP3,0)+IF(AND(MONTH(DATEVALUE([0]!MoisFP4&amp;"1"))=G428,[0]!AnnéeFP4=F428),[0]!MontantFP4,0)+IF(AND(MONTH(DATEVALUE([0]!MoisFP1&amp;"1"))=G428,[0]!AnneeFP1=F428),[0]!MontantFP1,0)</f>
        <v>#NAME?</v>
      </c>
      <c r="I428" s="6" t="s">
        <v>40</v>
      </c>
      <c r="J428" s="6" t="s">
        <v>99</v>
      </c>
      <c r="K428" s="6" t="s">
        <v>41</v>
      </c>
    </row>
    <row r="429" spans="1:11">
      <c r="A429" s="5" t="e">
        <f t="shared" si="27"/>
        <v>#NAME?</v>
      </c>
      <c r="B429" s="7" t="e">
        <f>SUMIFS([0]!LCapitalFP3,[0]!LMoisFP3,$A429)++SUMIFS([0]!LCapitalfp2,[0]!LMoisfp2,$A429)+SUMIFS([0]!LCapitalFP4,[0]!LMoisFP4,$A429)++SUMIFS([0]!LCapitalFP1,[0]!LMoisFP1,$A429)</f>
        <v>#NAME?</v>
      </c>
      <c r="C429" s="7" t="e">
        <f>+SUMIFS([0]!LIntérêtsfp2,[0]!LMoisfp2,$A429)+SUMIFS([0]!LIntérêtsFP3,[0]!LMoisFP3,$A429)+SUMIFS([0]!LIntérêtsFP4,[0]!LMoisFP4,$A429)+SUMIFS([0]!LIntérêtsFP1,[0]!LMoisFP1,$A429)</f>
        <v>#NAME?</v>
      </c>
      <c r="D429" s="7" t="e">
        <f>+SUMIFS([0]!LAssuranceFp2,[0]!LMoisfp2,$A429)+SUMIFS([0]!LAssuranceFP3,[0]!LMoisFP3,$A429)+SUMIFS([0]!LAssuranceFP4,[0]!LMoisFP4,$A429)+SUMIFS([0]!LAssuranceFP1,[0]!LMoisFP1,$A429)</f>
        <v>#NAME?</v>
      </c>
      <c r="E429" s="7" t="e">
        <f t="shared" si="26"/>
        <v>#NAME?</v>
      </c>
      <c r="F429" s="6" t="e">
        <f t="shared" si="24"/>
        <v>#NAME?</v>
      </c>
      <c r="G429" s="6" t="e">
        <f t="shared" si="25"/>
        <v>#NAME?</v>
      </c>
      <c r="H429" s="1" t="e">
        <f>IF(AND(MONTH(DATEVALUE([0]!Moisfp2&amp;"1"))=G429,[0]!Anneefp2=F429),[0]!Montantfp2,0)+IF(AND(MONTH(DATEVALUE([0]!MoisFP3&amp;"1"))=G429,[0]!AnnéeFP3=F429),[0]!MontantFP3,0)+IF(AND(MONTH(DATEVALUE([0]!MoisFP4&amp;"1"))=G429,[0]!AnnéeFP4=F429),[0]!MontantFP4,0)+IF(AND(MONTH(DATEVALUE([0]!MoisFP1&amp;"1"))=G429,[0]!AnneeFP1=F429),[0]!MontantFP1,0)</f>
        <v>#NAME?</v>
      </c>
      <c r="I429" s="6" t="s">
        <v>40</v>
      </c>
      <c r="J429" s="6" t="s">
        <v>99</v>
      </c>
      <c r="K429" s="6" t="s">
        <v>41</v>
      </c>
    </row>
    <row r="430" spans="1:11">
      <c r="A430" s="5" t="e">
        <f t="shared" si="27"/>
        <v>#NAME?</v>
      </c>
      <c r="B430" s="7" t="e">
        <f>SUMIFS([0]!LCapitalFP3,[0]!LMoisFP3,$A430)++SUMIFS([0]!LCapitalfp2,[0]!LMoisfp2,$A430)+SUMIFS([0]!LCapitalFP4,[0]!LMoisFP4,$A430)++SUMIFS([0]!LCapitalFP1,[0]!LMoisFP1,$A430)</f>
        <v>#NAME?</v>
      </c>
      <c r="C430" s="7" t="e">
        <f>+SUMIFS([0]!LIntérêtsfp2,[0]!LMoisfp2,$A430)+SUMIFS([0]!LIntérêtsFP3,[0]!LMoisFP3,$A430)+SUMIFS([0]!LIntérêtsFP4,[0]!LMoisFP4,$A430)+SUMIFS([0]!LIntérêtsFP1,[0]!LMoisFP1,$A430)</f>
        <v>#NAME?</v>
      </c>
      <c r="D430" s="7" t="e">
        <f>+SUMIFS([0]!LAssuranceFp2,[0]!LMoisfp2,$A430)+SUMIFS([0]!LAssuranceFP3,[0]!LMoisFP3,$A430)+SUMIFS([0]!LAssuranceFP4,[0]!LMoisFP4,$A430)+SUMIFS([0]!LAssuranceFP1,[0]!LMoisFP1,$A430)</f>
        <v>#NAME?</v>
      </c>
      <c r="E430" s="7" t="e">
        <f t="shared" si="26"/>
        <v>#NAME?</v>
      </c>
      <c r="F430" s="6" t="e">
        <f t="shared" si="24"/>
        <v>#NAME?</v>
      </c>
      <c r="G430" s="6" t="e">
        <f t="shared" si="25"/>
        <v>#NAME?</v>
      </c>
      <c r="H430" s="1" t="e">
        <f>IF(AND(MONTH(DATEVALUE([0]!Moisfp2&amp;"1"))=G430,[0]!Anneefp2=F430),[0]!Montantfp2,0)+IF(AND(MONTH(DATEVALUE([0]!MoisFP3&amp;"1"))=G430,[0]!AnnéeFP3=F430),[0]!MontantFP3,0)+IF(AND(MONTH(DATEVALUE([0]!MoisFP4&amp;"1"))=G430,[0]!AnnéeFP4=F430),[0]!MontantFP4,0)+IF(AND(MONTH(DATEVALUE([0]!MoisFP1&amp;"1"))=G430,[0]!AnneeFP1=F430),[0]!MontantFP1,0)</f>
        <v>#NAME?</v>
      </c>
      <c r="I430" s="6" t="s">
        <v>40</v>
      </c>
      <c r="J430" s="6" t="s">
        <v>99</v>
      </c>
      <c r="K430" s="6" t="s">
        <v>41</v>
      </c>
    </row>
    <row r="431" spans="1:11">
      <c r="A431" s="5" t="e">
        <f t="shared" si="27"/>
        <v>#NAME?</v>
      </c>
      <c r="B431" s="7" t="e">
        <f>SUMIFS([0]!LCapitalFP3,[0]!LMoisFP3,$A431)++SUMIFS([0]!LCapitalfp2,[0]!LMoisfp2,$A431)+SUMIFS([0]!LCapitalFP4,[0]!LMoisFP4,$A431)++SUMIFS([0]!LCapitalFP1,[0]!LMoisFP1,$A431)</f>
        <v>#NAME?</v>
      </c>
      <c r="C431" s="7" t="e">
        <f>+SUMIFS([0]!LIntérêtsfp2,[0]!LMoisfp2,$A431)+SUMIFS([0]!LIntérêtsFP3,[0]!LMoisFP3,$A431)+SUMIFS([0]!LIntérêtsFP4,[0]!LMoisFP4,$A431)+SUMIFS([0]!LIntérêtsFP1,[0]!LMoisFP1,$A431)</f>
        <v>#NAME?</v>
      </c>
      <c r="D431" s="7" t="e">
        <f>+SUMIFS([0]!LAssuranceFp2,[0]!LMoisfp2,$A431)+SUMIFS([0]!LAssuranceFP3,[0]!LMoisFP3,$A431)+SUMIFS([0]!LAssuranceFP4,[0]!LMoisFP4,$A431)+SUMIFS([0]!LAssuranceFP1,[0]!LMoisFP1,$A431)</f>
        <v>#NAME?</v>
      </c>
      <c r="E431" s="7" t="e">
        <f t="shared" si="26"/>
        <v>#NAME?</v>
      </c>
      <c r="F431" s="6" t="e">
        <f t="shared" si="24"/>
        <v>#NAME?</v>
      </c>
      <c r="G431" s="6" t="e">
        <f t="shared" si="25"/>
        <v>#NAME?</v>
      </c>
      <c r="H431" s="1" t="e">
        <f>IF(AND(MONTH(DATEVALUE([0]!Moisfp2&amp;"1"))=G431,[0]!Anneefp2=F431),[0]!Montantfp2,0)+IF(AND(MONTH(DATEVALUE([0]!MoisFP3&amp;"1"))=G431,[0]!AnnéeFP3=F431),[0]!MontantFP3,0)+IF(AND(MONTH(DATEVALUE([0]!MoisFP4&amp;"1"))=G431,[0]!AnnéeFP4=F431),[0]!MontantFP4,0)+IF(AND(MONTH(DATEVALUE([0]!MoisFP1&amp;"1"))=G431,[0]!AnneeFP1=F431),[0]!MontantFP1,0)</f>
        <v>#NAME?</v>
      </c>
      <c r="I431" s="6" t="s">
        <v>40</v>
      </c>
      <c r="J431" s="6" t="s">
        <v>99</v>
      </c>
      <c r="K431" s="6" t="s">
        <v>41</v>
      </c>
    </row>
    <row r="432" spans="1:11">
      <c r="A432" s="5" t="e">
        <f t="shared" si="27"/>
        <v>#NAME?</v>
      </c>
      <c r="B432" s="7" t="e">
        <f>SUMIFS([0]!LCapitalFP3,[0]!LMoisFP3,$A432)++SUMIFS([0]!LCapitalfp2,[0]!LMoisfp2,$A432)+SUMIFS([0]!LCapitalFP4,[0]!LMoisFP4,$A432)++SUMIFS([0]!LCapitalFP1,[0]!LMoisFP1,$A432)</f>
        <v>#NAME?</v>
      </c>
      <c r="C432" s="7" t="e">
        <f>+SUMIFS([0]!LIntérêtsfp2,[0]!LMoisfp2,$A432)+SUMIFS([0]!LIntérêtsFP3,[0]!LMoisFP3,$A432)+SUMIFS([0]!LIntérêtsFP4,[0]!LMoisFP4,$A432)+SUMIFS([0]!LIntérêtsFP1,[0]!LMoisFP1,$A432)</f>
        <v>#NAME?</v>
      </c>
      <c r="D432" s="7" t="e">
        <f>+SUMIFS([0]!LAssuranceFp2,[0]!LMoisfp2,$A432)+SUMIFS([0]!LAssuranceFP3,[0]!LMoisFP3,$A432)+SUMIFS([0]!LAssuranceFP4,[0]!LMoisFP4,$A432)+SUMIFS([0]!LAssuranceFP1,[0]!LMoisFP1,$A432)</f>
        <v>#NAME?</v>
      </c>
      <c r="E432" s="7" t="e">
        <f t="shared" si="26"/>
        <v>#NAME?</v>
      </c>
      <c r="F432" s="6" t="e">
        <f t="shared" si="24"/>
        <v>#NAME?</v>
      </c>
      <c r="G432" s="6" t="e">
        <f t="shared" si="25"/>
        <v>#NAME?</v>
      </c>
      <c r="H432" s="1" t="e">
        <f>IF(AND(MONTH(DATEVALUE([0]!Moisfp2&amp;"1"))=G432,[0]!Anneefp2=F432),[0]!Montantfp2,0)+IF(AND(MONTH(DATEVALUE([0]!MoisFP3&amp;"1"))=G432,[0]!AnnéeFP3=F432),[0]!MontantFP3,0)+IF(AND(MONTH(DATEVALUE([0]!MoisFP4&amp;"1"))=G432,[0]!AnnéeFP4=F432),[0]!MontantFP4,0)+IF(AND(MONTH(DATEVALUE([0]!MoisFP1&amp;"1"))=G432,[0]!AnneeFP1=F432),[0]!MontantFP1,0)</f>
        <v>#NAME?</v>
      </c>
      <c r="I432" s="6" t="s">
        <v>40</v>
      </c>
      <c r="J432" s="6" t="s">
        <v>99</v>
      </c>
      <c r="K432" s="6" t="s">
        <v>41</v>
      </c>
    </row>
    <row r="433" spans="1:11">
      <c r="A433" s="5" t="e">
        <f t="shared" si="27"/>
        <v>#NAME?</v>
      </c>
      <c r="B433" s="7" t="e">
        <f>SUMIFS([0]!LCapitalFP3,[0]!LMoisFP3,$A433)++SUMIFS([0]!LCapitalfp2,[0]!LMoisfp2,$A433)+SUMIFS([0]!LCapitalFP4,[0]!LMoisFP4,$A433)++SUMIFS([0]!LCapitalFP1,[0]!LMoisFP1,$A433)</f>
        <v>#NAME?</v>
      </c>
      <c r="C433" s="7" t="e">
        <f>+SUMIFS([0]!LIntérêtsfp2,[0]!LMoisfp2,$A433)+SUMIFS([0]!LIntérêtsFP3,[0]!LMoisFP3,$A433)+SUMIFS([0]!LIntérêtsFP4,[0]!LMoisFP4,$A433)+SUMIFS([0]!LIntérêtsFP1,[0]!LMoisFP1,$A433)</f>
        <v>#NAME?</v>
      </c>
      <c r="D433" s="7" t="e">
        <f>+SUMIFS([0]!LAssuranceFp2,[0]!LMoisfp2,$A433)+SUMIFS([0]!LAssuranceFP3,[0]!LMoisFP3,$A433)+SUMIFS([0]!LAssuranceFP4,[0]!LMoisFP4,$A433)+SUMIFS([0]!LAssuranceFP1,[0]!LMoisFP1,$A433)</f>
        <v>#NAME?</v>
      </c>
      <c r="E433" s="7" t="e">
        <f t="shared" si="26"/>
        <v>#NAME?</v>
      </c>
      <c r="F433" s="6" t="e">
        <f t="shared" si="24"/>
        <v>#NAME?</v>
      </c>
      <c r="G433" s="6" t="e">
        <f t="shared" si="25"/>
        <v>#NAME?</v>
      </c>
      <c r="H433" s="1" t="e">
        <f>IF(AND(MONTH(DATEVALUE([0]!Moisfp2&amp;"1"))=G433,[0]!Anneefp2=F433),[0]!Montantfp2,0)+IF(AND(MONTH(DATEVALUE([0]!MoisFP3&amp;"1"))=G433,[0]!AnnéeFP3=F433),[0]!MontantFP3,0)+IF(AND(MONTH(DATEVALUE([0]!MoisFP4&amp;"1"))=G433,[0]!AnnéeFP4=F433),[0]!MontantFP4,0)+IF(AND(MONTH(DATEVALUE([0]!MoisFP1&amp;"1"))=G433,[0]!AnneeFP1=F433),[0]!MontantFP1,0)</f>
        <v>#NAME?</v>
      </c>
      <c r="I433" s="6" t="s">
        <v>40</v>
      </c>
      <c r="J433" s="6" t="s">
        <v>99</v>
      </c>
      <c r="K433" s="6" t="s">
        <v>41</v>
      </c>
    </row>
    <row r="434" spans="1:11">
      <c r="A434" s="5" t="e">
        <f t="shared" si="27"/>
        <v>#NAME?</v>
      </c>
      <c r="B434" s="7" t="e">
        <f>SUMIFS([0]!LCapitalFP3,[0]!LMoisFP3,$A434)++SUMIFS([0]!LCapitalfp2,[0]!LMoisfp2,$A434)+SUMIFS([0]!LCapitalFP4,[0]!LMoisFP4,$A434)++SUMIFS([0]!LCapitalFP1,[0]!LMoisFP1,$A434)</f>
        <v>#NAME?</v>
      </c>
      <c r="C434" s="7" t="e">
        <f>+SUMIFS([0]!LIntérêtsfp2,[0]!LMoisfp2,$A434)+SUMIFS([0]!LIntérêtsFP3,[0]!LMoisFP3,$A434)+SUMIFS([0]!LIntérêtsFP4,[0]!LMoisFP4,$A434)+SUMIFS([0]!LIntérêtsFP1,[0]!LMoisFP1,$A434)</f>
        <v>#NAME?</v>
      </c>
      <c r="D434" s="7" t="e">
        <f>+SUMIFS([0]!LAssuranceFp2,[0]!LMoisfp2,$A434)+SUMIFS([0]!LAssuranceFP3,[0]!LMoisFP3,$A434)+SUMIFS([0]!LAssuranceFP4,[0]!LMoisFP4,$A434)+SUMIFS([0]!LAssuranceFP1,[0]!LMoisFP1,$A434)</f>
        <v>#NAME?</v>
      </c>
      <c r="E434" s="7" t="e">
        <f t="shared" si="26"/>
        <v>#NAME?</v>
      </c>
      <c r="F434" s="6" t="e">
        <f t="shared" si="24"/>
        <v>#NAME?</v>
      </c>
      <c r="G434" s="6" t="e">
        <f t="shared" si="25"/>
        <v>#NAME?</v>
      </c>
      <c r="H434" s="1" t="e">
        <f>IF(AND(MONTH(DATEVALUE([0]!Moisfp2&amp;"1"))=G434,[0]!Anneefp2=F434),[0]!Montantfp2,0)+IF(AND(MONTH(DATEVALUE([0]!MoisFP3&amp;"1"))=G434,[0]!AnnéeFP3=F434),[0]!MontantFP3,0)+IF(AND(MONTH(DATEVALUE([0]!MoisFP4&amp;"1"))=G434,[0]!AnnéeFP4=F434),[0]!MontantFP4,0)+IF(AND(MONTH(DATEVALUE([0]!MoisFP1&amp;"1"))=G434,[0]!AnneeFP1=F434),[0]!MontantFP1,0)</f>
        <v>#NAME?</v>
      </c>
      <c r="I434" s="6" t="s">
        <v>40</v>
      </c>
      <c r="J434" s="6" t="s">
        <v>99</v>
      </c>
      <c r="K434" s="6" t="s">
        <v>41</v>
      </c>
    </row>
    <row r="435" spans="1:11">
      <c r="A435" s="5" t="e">
        <f t="shared" si="27"/>
        <v>#NAME?</v>
      </c>
      <c r="B435" s="7" t="e">
        <f>SUMIFS([0]!LCapitalFP3,[0]!LMoisFP3,$A435)++SUMIFS([0]!LCapitalfp2,[0]!LMoisfp2,$A435)+SUMIFS([0]!LCapitalFP4,[0]!LMoisFP4,$A435)++SUMIFS([0]!LCapitalFP1,[0]!LMoisFP1,$A435)</f>
        <v>#NAME?</v>
      </c>
      <c r="C435" s="7" t="e">
        <f>+SUMIFS([0]!LIntérêtsfp2,[0]!LMoisfp2,$A435)+SUMIFS([0]!LIntérêtsFP3,[0]!LMoisFP3,$A435)+SUMIFS([0]!LIntérêtsFP4,[0]!LMoisFP4,$A435)+SUMIFS([0]!LIntérêtsFP1,[0]!LMoisFP1,$A435)</f>
        <v>#NAME?</v>
      </c>
      <c r="D435" s="7" t="e">
        <f>+SUMIFS([0]!LAssuranceFp2,[0]!LMoisfp2,$A435)+SUMIFS([0]!LAssuranceFP3,[0]!LMoisFP3,$A435)+SUMIFS([0]!LAssuranceFP4,[0]!LMoisFP4,$A435)+SUMIFS([0]!LAssuranceFP1,[0]!LMoisFP1,$A435)</f>
        <v>#NAME?</v>
      </c>
      <c r="E435" s="7" t="e">
        <f t="shared" si="26"/>
        <v>#NAME?</v>
      </c>
      <c r="F435" s="6" t="e">
        <f t="shared" si="24"/>
        <v>#NAME?</v>
      </c>
      <c r="G435" s="6" t="e">
        <f t="shared" si="25"/>
        <v>#NAME?</v>
      </c>
      <c r="H435" s="1" t="e">
        <f>IF(AND(MONTH(DATEVALUE([0]!Moisfp2&amp;"1"))=G435,[0]!Anneefp2=F435),[0]!Montantfp2,0)+IF(AND(MONTH(DATEVALUE([0]!MoisFP3&amp;"1"))=G435,[0]!AnnéeFP3=F435),[0]!MontantFP3,0)+IF(AND(MONTH(DATEVALUE([0]!MoisFP4&amp;"1"))=G435,[0]!AnnéeFP4=F435),[0]!MontantFP4,0)+IF(AND(MONTH(DATEVALUE([0]!MoisFP1&amp;"1"))=G435,[0]!AnneeFP1=F435),[0]!MontantFP1,0)</f>
        <v>#NAME?</v>
      </c>
      <c r="I435" s="6" t="s">
        <v>40</v>
      </c>
      <c r="J435" s="6" t="s">
        <v>99</v>
      </c>
      <c r="K435" s="6" t="s">
        <v>41</v>
      </c>
    </row>
    <row r="436" spans="1:11">
      <c r="A436" s="5" t="e">
        <f t="shared" si="27"/>
        <v>#NAME?</v>
      </c>
      <c r="B436" s="7" t="e">
        <f>SUMIFS([0]!LCapitalFP3,[0]!LMoisFP3,$A436)++SUMIFS([0]!LCapitalfp2,[0]!LMoisfp2,$A436)+SUMIFS([0]!LCapitalFP4,[0]!LMoisFP4,$A436)++SUMIFS([0]!LCapitalFP1,[0]!LMoisFP1,$A436)</f>
        <v>#NAME?</v>
      </c>
      <c r="C436" s="7" t="e">
        <f>+SUMIFS([0]!LIntérêtsfp2,[0]!LMoisfp2,$A436)+SUMIFS([0]!LIntérêtsFP3,[0]!LMoisFP3,$A436)+SUMIFS([0]!LIntérêtsFP4,[0]!LMoisFP4,$A436)+SUMIFS([0]!LIntérêtsFP1,[0]!LMoisFP1,$A436)</f>
        <v>#NAME?</v>
      </c>
      <c r="D436" s="7" t="e">
        <f>+SUMIFS([0]!LAssuranceFp2,[0]!LMoisfp2,$A436)+SUMIFS([0]!LAssuranceFP3,[0]!LMoisFP3,$A436)+SUMIFS([0]!LAssuranceFP4,[0]!LMoisFP4,$A436)+SUMIFS([0]!LAssuranceFP1,[0]!LMoisFP1,$A436)</f>
        <v>#NAME?</v>
      </c>
      <c r="E436" s="7" t="e">
        <f t="shared" si="26"/>
        <v>#NAME?</v>
      </c>
      <c r="F436" s="6" t="e">
        <f t="shared" si="24"/>
        <v>#NAME?</v>
      </c>
      <c r="G436" s="6" t="e">
        <f t="shared" si="25"/>
        <v>#NAME?</v>
      </c>
      <c r="H436" s="1" t="e">
        <f>IF(AND(MONTH(DATEVALUE([0]!Moisfp2&amp;"1"))=G436,[0]!Anneefp2=F436),[0]!Montantfp2,0)+IF(AND(MONTH(DATEVALUE([0]!MoisFP3&amp;"1"))=G436,[0]!AnnéeFP3=F436),[0]!MontantFP3,0)+IF(AND(MONTH(DATEVALUE([0]!MoisFP4&amp;"1"))=G436,[0]!AnnéeFP4=F436),[0]!MontantFP4,0)+IF(AND(MONTH(DATEVALUE([0]!MoisFP1&amp;"1"))=G436,[0]!AnneeFP1=F436),[0]!MontantFP1,0)</f>
        <v>#NAME?</v>
      </c>
      <c r="I436" s="6" t="s">
        <v>40</v>
      </c>
      <c r="J436" s="6" t="s">
        <v>99</v>
      </c>
      <c r="K436" s="6" t="s">
        <v>41</v>
      </c>
    </row>
    <row r="437" spans="1:11">
      <c r="A437" s="5" t="e">
        <f t="shared" si="27"/>
        <v>#NAME?</v>
      </c>
      <c r="B437" s="7" t="e">
        <f>SUMIFS([0]!LCapitalFP3,[0]!LMoisFP3,$A437)++SUMIFS([0]!LCapitalfp2,[0]!LMoisfp2,$A437)+SUMIFS([0]!LCapitalFP4,[0]!LMoisFP4,$A437)++SUMIFS([0]!LCapitalFP1,[0]!LMoisFP1,$A437)</f>
        <v>#NAME?</v>
      </c>
      <c r="C437" s="7" t="e">
        <f>+SUMIFS([0]!LIntérêtsfp2,[0]!LMoisfp2,$A437)+SUMIFS([0]!LIntérêtsFP3,[0]!LMoisFP3,$A437)+SUMIFS([0]!LIntérêtsFP4,[0]!LMoisFP4,$A437)+SUMIFS([0]!LIntérêtsFP1,[0]!LMoisFP1,$A437)</f>
        <v>#NAME?</v>
      </c>
      <c r="D437" s="7" t="e">
        <f>+SUMIFS([0]!LAssuranceFp2,[0]!LMoisfp2,$A437)+SUMIFS([0]!LAssuranceFP3,[0]!LMoisFP3,$A437)+SUMIFS([0]!LAssuranceFP4,[0]!LMoisFP4,$A437)+SUMIFS([0]!LAssuranceFP1,[0]!LMoisFP1,$A437)</f>
        <v>#NAME?</v>
      </c>
      <c r="E437" s="7" t="e">
        <f t="shared" si="26"/>
        <v>#NAME?</v>
      </c>
      <c r="F437" s="6" t="e">
        <f t="shared" si="24"/>
        <v>#NAME?</v>
      </c>
      <c r="G437" s="6" t="e">
        <f t="shared" si="25"/>
        <v>#NAME?</v>
      </c>
      <c r="H437" s="1" t="e">
        <f>IF(AND(MONTH(DATEVALUE([0]!Moisfp2&amp;"1"))=G437,[0]!Anneefp2=F437),[0]!Montantfp2,0)+IF(AND(MONTH(DATEVALUE([0]!MoisFP3&amp;"1"))=G437,[0]!AnnéeFP3=F437),[0]!MontantFP3,0)+IF(AND(MONTH(DATEVALUE([0]!MoisFP4&amp;"1"))=G437,[0]!AnnéeFP4=F437),[0]!MontantFP4,0)+IF(AND(MONTH(DATEVALUE([0]!MoisFP1&amp;"1"))=G437,[0]!AnneeFP1=F437),[0]!MontantFP1,0)</f>
        <v>#NAME?</v>
      </c>
      <c r="I437" s="6" t="s">
        <v>40</v>
      </c>
      <c r="J437" s="6" t="s">
        <v>99</v>
      </c>
      <c r="K437" s="6" t="s">
        <v>41</v>
      </c>
    </row>
    <row r="438" spans="1:11">
      <c r="A438" s="5" t="e">
        <f t="shared" si="27"/>
        <v>#NAME?</v>
      </c>
      <c r="B438" s="7" t="e">
        <f>SUMIFS([0]!LCapitalFP3,[0]!LMoisFP3,$A438)++SUMIFS([0]!LCapitalfp2,[0]!LMoisfp2,$A438)+SUMIFS([0]!LCapitalFP4,[0]!LMoisFP4,$A438)++SUMIFS([0]!LCapitalFP1,[0]!LMoisFP1,$A438)</f>
        <v>#NAME?</v>
      </c>
      <c r="C438" s="7" t="e">
        <f>+SUMIFS([0]!LIntérêtsfp2,[0]!LMoisfp2,$A438)+SUMIFS([0]!LIntérêtsFP3,[0]!LMoisFP3,$A438)+SUMIFS([0]!LIntérêtsFP4,[0]!LMoisFP4,$A438)+SUMIFS([0]!LIntérêtsFP1,[0]!LMoisFP1,$A438)</f>
        <v>#NAME?</v>
      </c>
      <c r="D438" s="7" t="e">
        <f>+SUMIFS([0]!LAssuranceFp2,[0]!LMoisfp2,$A438)+SUMIFS([0]!LAssuranceFP3,[0]!LMoisFP3,$A438)+SUMIFS([0]!LAssuranceFP4,[0]!LMoisFP4,$A438)+SUMIFS([0]!LAssuranceFP1,[0]!LMoisFP1,$A438)</f>
        <v>#NAME?</v>
      </c>
      <c r="E438" s="7" t="e">
        <f t="shared" si="26"/>
        <v>#NAME?</v>
      </c>
      <c r="F438" s="6" t="e">
        <f t="shared" si="24"/>
        <v>#NAME?</v>
      </c>
      <c r="G438" s="6" t="e">
        <f t="shared" si="25"/>
        <v>#NAME?</v>
      </c>
      <c r="H438" s="1" t="e">
        <f>IF(AND(MONTH(DATEVALUE([0]!Moisfp2&amp;"1"))=G438,[0]!Anneefp2=F438),[0]!Montantfp2,0)+IF(AND(MONTH(DATEVALUE([0]!MoisFP3&amp;"1"))=G438,[0]!AnnéeFP3=F438),[0]!MontantFP3,0)+IF(AND(MONTH(DATEVALUE([0]!MoisFP4&amp;"1"))=G438,[0]!AnnéeFP4=F438),[0]!MontantFP4,0)+IF(AND(MONTH(DATEVALUE([0]!MoisFP1&amp;"1"))=G438,[0]!AnneeFP1=F438),[0]!MontantFP1,0)</f>
        <v>#NAME?</v>
      </c>
      <c r="I438" s="6" t="s">
        <v>40</v>
      </c>
      <c r="J438" s="6" t="s">
        <v>99</v>
      </c>
      <c r="K438" s="6" t="s">
        <v>41</v>
      </c>
    </row>
    <row r="439" spans="1:11">
      <c r="A439" s="5" t="e">
        <f t="shared" si="27"/>
        <v>#NAME?</v>
      </c>
      <c r="B439" s="7" t="e">
        <f>SUMIFS([0]!LCapitalFP3,[0]!LMoisFP3,$A439)++SUMIFS([0]!LCapitalfp2,[0]!LMoisfp2,$A439)+SUMIFS([0]!LCapitalFP4,[0]!LMoisFP4,$A439)++SUMIFS([0]!LCapitalFP1,[0]!LMoisFP1,$A439)</f>
        <v>#NAME?</v>
      </c>
      <c r="C439" s="7" t="e">
        <f>+SUMIFS([0]!LIntérêtsfp2,[0]!LMoisfp2,$A439)+SUMIFS([0]!LIntérêtsFP3,[0]!LMoisFP3,$A439)+SUMIFS([0]!LIntérêtsFP4,[0]!LMoisFP4,$A439)+SUMIFS([0]!LIntérêtsFP1,[0]!LMoisFP1,$A439)</f>
        <v>#NAME?</v>
      </c>
      <c r="D439" s="7" t="e">
        <f>+SUMIFS([0]!LAssuranceFp2,[0]!LMoisfp2,$A439)+SUMIFS([0]!LAssuranceFP3,[0]!LMoisFP3,$A439)+SUMIFS([0]!LAssuranceFP4,[0]!LMoisFP4,$A439)+SUMIFS([0]!LAssuranceFP1,[0]!LMoisFP1,$A439)</f>
        <v>#NAME?</v>
      </c>
      <c r="E439" s="7" t="e">
        <f t="shared" si="26"/>
        <v>#NAME?</v>
      </c>
      <c r="F439" s="6" t="e">
        <f t="shared" si="24"/>
        <v>#NAME?</v>
      </c>
      <c r="G439" s="6" t="e">
        <f t="shared" si="25"/>
        <v>#NAME?</v>
      </c>
      <c r="H439" s="1" t="e">
        <f>IF(AND(MONTH(DATEVALUE([0]!Moisfp2&amp;"1"))=G439,[0]!Anneefp2=F439),[0]!Montantfp2,0)+IF(AND(MONTH(DATEVALUE([0]!MoisFP3&amp;"1"))=G439,[0]!AnnéeFP3=F439),[0]!MontantFP3,0)+IF(AND(MONTH(DATEVALUE([0]!MoisFP4&amp;"1"))=G439,[0]!AnnéeFP4=F439),[0]!MontantFP4,0)+IF(AND(MONTH(DATEVALUE([0]!MoisFP1&amp;"1"))=G439,[0]!AnneeFP1=F439),[0]!MontantFP1,0)</f>
        <v>#NAME?</v>
      </c>
      <c r="I439" s="6" t="s">
        <v>40</v>
      </c>
      <c r="J439" s="6" t="s">
        <v>99</v>
      </c>
      <c r="K439" s="6" t="s">
        <v>41</v>
      </c>
    </row>
    <row r="440" spans="1:11">
      <c r="A440" s="5" t="e">
        <f t="shared" si="27"/>
        <v>#NAME?</v>
      </c>
      <c r="B440" s="7" t="e">
        <f>SUMIFS([0]!LCapitalFP3,[0]!LMoisFP3,$A440)++SUMIFS([0]!LCapitalfp2,[0]!LMoisfp2,$A440)+SUMIFS([0]!LCapitalFP4,[0]!LMoisFP4,$A440)++SUMIFS([0]!LCapitalFP1,[0]!LMoisFP1,$A440)</f>
        <v>#NAME?</v>
      </c>
      <c r="C440" s="7" t="e">
        <f>+SUMIFS([0]!LIntérêtsfp2,[0]!LMoisfp2,$A440)+SUMIFS([0]!LIntérêtsFP3,[0]!LMoisFP3,$A440)+SUMIFS([0]!LIntérêtsFP4,[0]!LMoisFP4,$A440)+SUMIFS([0]!LIntérêtsFP1,[0]!LMoisFP1,$A440)</f>
        <v>#NAME?</v>
      </c>
      <c r="D440" s="7" t="e">
        <f>+SUMIFS([0]!LAssuranceFp2,[0]!LMoisfp2,$A440)+SUMIFS([0]!LAssuranceFP3,[0]!LMoisFP3,$A440)+SUMIFS([0]!LAssuranceFP4,[0]!LMoisFP4,$A440)+SUMIFS([0]!LAssuranceFP1,[0]!LMoisFP1,$A440)</f>
        <v>#NAME?</v>
      </c>
      <c r="E440" s="7" t="e">
        <f t="shared" si="26"/>
        <v>#NAME?</v>
      </c>
      <c r="F440" s="6" t="e">
        <f t="shared" si="24"/>
        <v>#NAME?</v>
      </c>
      <c r="G440" s="6" t="e">
        <f t="shared" si="25"/>
        <v>#NAME?</v>
      </c>
      <c r="H440" s="1" t="e">
        <f>IF(AND(MONTH(DATEVALUE([0]!Moisfp2&amp;"1"))=G440,[0]!Anneefp2=F440),[0]!Montantfp2,0)+IF(AND(MONTH(DATEVALUE([0]!MoisFP3&amp;"1"))=G440,[0]!AnnéeFP3=F440),[0]!MontantFP3,0)+IF(AND(MONTH(DATEVALUE([0]!MoisFP4&amp;"1"))=G440,[0]!AnnéeFP4=F440),[0]!MontantFP4,0)+IF(AND(MONTH(DATEVALUE([0]!MoisFP1&amp;"1"))=G440,[0]!AnneeFP1=F440),[0]!MontantFP1,0)</f>
        <v>#NAME?</v>
      </c>
      <c r="I440" s="6" t="s">
        <v>40</v>
      </c>
      <c r="J440" s="6" t="s">
        <v>99</v>
      </c>
      <c r="K440" s="6" t="s">
        <v>41</v>
      </c>
    </row>
    <row r="441" spans="1:11">
      <c r="A441" s="5" t="e">
        <f t="shared" si="27"/>
        <v>#NAME?</v>
      </c>
      <c r="B441" s="7" t="e">
        <f>SUMIFS([0]!LCapitalFP3,[0]!LMoisFP3,$A441)++SUMIFS([0]!LCapitalfp2,[0]!LMoisfp2,$A441)+SUMIFS([0]!LCapitalFP4,[0]!LMoisFP4,$A441)++SUMIFS([0]!LCapitalFP1,[0]!LMoisFP1,$A441)</f>
        <v>#NAME?</v>
      </c>
      <c r="C441" s="7" t="e">
        <f>+SUMIFS([0]!LIntérêtsfp2,[0]!LMoisfp2,$A441)+SUMIFS([0]!LIntérêtsFP3,[0]!LMoisFP3,$A441)+SUMIFS([0]!LIntérêtsFP4,[0]!LMoisFP4,$A441)+SUMIFS([0]!LIntérêtsFP1,[0]!LMoisFP1,$A441)</f>
        <v>#NAME?</v>
      </c>
      <c r="D441" s="7" t="e">
        <f>+SUMIFS([0]!LAssuranceFp2,[0]!LMoisfp2,$A441)+SUMIFS([0]!LAssuranceFP3,[0]!LMoisFP3,$A441)+SUMIFS([0]!LAssuranceFP4,[0]!LMoisFP4,$A441)+SUMIFS([0]!LAssuranceFP1,[0]!LMoisFP1,$A441)</f>
        <v>#NAME?</v>
      </c>
      <c r="E441" s="7" t="e">
        <f t="shared" si="26"/>
        <v>#NAME?</v>
      </c>
      <c r="F441" s="6" t="e">
        <f t="shared" si="24"/>
        <v>#NAME?</v>
      </c>
      <c r="G441" s="6" t="e">
        <f t="shared" si="25"/>
        <v>#NAME?</v>
      </c>
      <c r="H441" s="1" t="e">
        <f>IF(AND(MONTH(DATEVALUE([0]!Moisfp2&amp;"1"))=G441,[0]!Anneefp2=F441),[0]!Montantfp2,0)+IF(AND(MONTH(DATEVALUE([0]!MoisFP3&amp;"1"))=G441,[0]!AnnéeFP3=F441),[0]!MontantFP3,0)+IF(AND(MONTH(DATEVALUE([0]!MoisFP4&amp;"1"))=G441,[0]!AnnéeFP4=F441),[0]!MontantFP4,0)+IF(AND(MONTH(DATEVALUE([0]!MoisFP1&amp;"1"))=G441,[0]!AnneeFP1=F441),[0]!MontantFP1,0)</f>
        <v>#NAME?</v>
      </c>
      <c r="I441" s="6" t="s">
        <v>40</v>
      </c>
      <c r="J441" s="6" t="s">
        <v>99</v>
      </c>
      <c r="K441" s="6" t="s">
        <v>41</v>
      </c>
    </row>
    <row r="442" spans="1:11">
      <c r="A442" s="5" t="e">
        <f t="shared" si="27"/>
        <v>#NAME?</v>
      </c>
      <c r="B442" s="7" t="e">
        <f>SUMIFS([0]!LCapitalFP3,[0]!LMoisFP3,$A442)++SUMIFS([0]!LCapitalfp2,[0]!LMoisfp2,$A442)+SUMIFS([0]!LCapitalFP4,[0]!LMoisFP4,$A442)++SUMIFS([0]!LCapitalFP1,[0]!LMoisFP1,$A442)</f>
        <v>#NAME?</v>
      </c>
      <c r="C442" s="7" t="e">
        <f>+SUMIFS([0]!LIntérêtsfp2,[0]!LMoisfp2,$A442)+SUMIFS([0]!LIntérêtsFP3,[0]!LMoisFP3,$A442)+SUMIFS([0]!LIntérêtsFP4,[0]!LMoisFP4,$A442)+SUMIFS([0]!LIntérêtsFP1,[0]!LMoisFP1,$A442)</f>
        <v>#NAME?</v>
      </c>
      <c r="D442" s="7" t="e">
        <f>+SUMIFS([0]!LAssuranceFp2,[0]!LMoisfp2,$A442)+SUMIFS([0]!LAssuranceFP3,[0]!LMoisFP3,$A442)+SUMIFS([0]!LAssuranceFP4,[0]!LMoisFP4,$A442)+SUMIFS([0]!LAssuranceFP1,[0]!LMoisFP1,$A442)</f>
        <v>#NAME?</v>
      </c>
      <c r="E442" s="7" t="e">
        <f t="shared" si="26"/>
        <v>#NAME?</v>
      </c>
      <c r="F442" s="6" t="e">
        <f t="shared" si="24"/>
        <v>#NAME?</v>
      </c>
      <c r="G442" s="6" t="e">
        <f t="shared" si="25"/>
        <v>#NAME?</v>
      </c>
      <c r="H442" s="1" t="e">
        <f>IF(AND(MONTH(DATEVALUE([0]!Moisfp2&amp;"1"))=G442,[0]!Anneefp2=F442),[0]!Montantfp2,0)+IF(AND(MONTH(DATEVALUE([0]!MoisFP3&amp;"1"))=G442,[0]!AnnéeFP3=F442),[0]!MontantFP3,0)+IF(AND(MONTH(DATEVALUE([0]!MoisFP4&amp;"1"))=G442,[0]!AnnéeFP4=F442),[0]!MontantFP4,0)+IF(AND(MONTH(DATEVALUE([0]!MoisFP1&amp;"1"))=G442,[0]!AnneeFP1=F442),[0]!MontantFP1,0)</f>
        <v>#NAME?</v>
      </c>
      <c r="I442" s="6" t="s">
        <v>40</v>
      </c>
      <c r="J442" s="6" t="s">
        <v>99</v>
      </c>
      <c r="K442" s="6" t="s">
        <v>41</v>
      </c>
    </row>
    <row r="443" spans="1:11">
      <c r="A443" s="5" t="e">
        <f t="shared" si="27"/>
        <v>#NAME?</v>
      </c>
      <c r="B443" s="7" t="e">
        <f>SUMIFS([0]!LCapitalFP3,[0]!LMoisFP3,$A443)++SUMIFS([0]!LCapitalfp2,[0]!LMoisfp2,$A443)+SUMIFS([0]!LCapitalFP4,[0]!LMoisFP4,$A443)++SUMIFS([0]!LCapitalFP1,[0]!LMoisFP1,$A443)</f>
        <v>#NAME?</v>
      </c>
      <c r="C443" s="7" t="e">
        <f>+SUMIFS([0]!LIntérêtsfp2,[0]!LMoisfp2,$A443)+SUMIFS([0]!LIntérêtsFP3,[0]!LMoisFP3,$A443)+SUMIFS([0]!LIntérêtsFP4,[0]!LMoisFP4,$A443)+SUMIFS([0]!LIntérêtsFP1,[0]!LMoisFP1,$A443)</f>
        <v>#NAME?</v>
      </c>
      <c r="D443" s="7" t="e">
        <f>+SUMIFS([0]!LAssuranceFp2,[0]!LMoisfp2,$A443)+SUMIFS([0]!LAssuranceFP3,[0]!LMoisFP3,$A443)+SUMIFS([0]!LAssuranceFP4,[0]!LMoisFP4,$A443)+SUMIFS([0]!LAssuranceFP1,[0]!LMoisFP1,$A443)</f>
        <v>#NAME?</v>
      </c>
      <c r="E443" s="7" t="e">
        <f t="shared" si="26"/>
        <v>#NAME?</v>
      </c>
      <c r="F443" s="6" t="e">
        <f t="shared" si="24"/>
        <v>#NAME?</v>
      </c>
      <c r="G443" s="6" t="e">
        <f t="shared" si="25"/>
        <v>#NAME?</v>
      </c>
      <c r="H443" s="1" t="e">
        <f>IF(AND(MONTH(DATEVALUE([0]!Moisfp2&amp;"1"))=G443,[0]!Anneefp2=F443),[0]!Montantfp2,0)+IF(AND(MONTH(DATEVALUE([0]!MoisFP3&amp;"1"))=G443,[0]!AnnéeFP3=F443),[0]!MontantFP3,0)+IF(AND(MONTH(DATEVALUE([0]!MoisFP4&amp;"1"))=G443,[0]!AnnéeFP4=F443),[0]!MontantFP4,0)+IF(AND(MONTH(DATEVALUE([0]!MoisFP1&amp;"1"))=G443,[0]!AnneeFP1=F443),[0]!MontantFP1,0)</f>
        <v>#NAME?</v>
      </c>
      <c r="I443" s="6" t="s">
        <v>40</v>
      </c>
      <c r="J443" s="6" t="s">
        <v>99</v>
      </c>
      <c r="K443" s="6" t="s">
        <v>41</v>
      </c>
    </row>
    <row r="444" spans="1:11">
      <c r="A444" s="5" t="e">
        <f t="shared" si="27"/>
        <v>#NAME?</v>
      </c>
      <c r="B444" s="7" t="e">
        <f>SUMIFS([0]!LCapitalFP3,[0]!LMoisFP3,$A444)++SUMIFS([0]!LCapitalfp2,[0]!LMoisfp2,$A444)+SUMIFS([0]!LCapitalFP4,[0]!LMoisFP4,$A444)++SUMIFS([0]!LCapitalFP1,[0]!LMoisFP1,$A444)</f>
        <v>#NAME?</v>
      </c>
      <c r="C444" s="7" t="e">
        <f>+SUMIFS([0]!LIntérêtsfp2,[0]!LMoisfp2,$A444)+SUMIFS([0]!LIntérêtsFP3,[0]!LMoisFP3,$A444)+SUMIFS([0]!LIntérêtsFP4,[0]!LMoisFP4,$A444)+SUMIFS([0]!LIntérêtsFP1,[0]!LMoisFP1,$A444)</f>
        <v>#NAME?</v>
      </c>
      <c r="D444" s="7" t="e">
        <f>+SUMIFS([0]!LAssuranceFp2,[0]!LMoisfp2,$A444)+SUMIFS([0]!LAssuranceFP3,[0]!LMoisFP3,$A444)+SUMIFS([0]!LAssuranceFP4,[0]!LMoisFP4,$A444)+SUMIFS([0]!LAssuranceFP1,[0]!LMoisFP1,$A444)</f>
        <v>#NAME?</v>
      </c>
      <c r="E444" s="7" t="e">
        <f t="shared" si="26"/>
        <v>#NAME?</v>
      </c>
      <c r="F444" s="6" t="e">
        <f t="shared" si="24"/>
        <v>#NAME?</v>
      </c>
      <c r="G444" s="6" t="e">
        <f t="shared" si="25"/>
        <v>#NAME?</v>
      </c>
      <c r="H444" s="1" t="e">
        <f>IF(AND(MONTH(DATEVALUE([0]!Moisfp2&amp;"1"))=G444,[0]!Anneefp2=F444),[0]!Montantfp2,0)+IF(AND(MONTH(DATEVALUE([0]!MoisFP3&amp;"1"))=G444,[0]!AnnéeFP3=F444),[0]!MontantFP3,0)+IF(AND(MONTH(DATEVALUE([0]!MoisFP4&amp;"1"))=G444,[0]!AnnéeFP4=F444),[0]!MontantFP4,0)+IF(AND(MONTH(DATEVALUE([0]!MoisFP1&amp;"1"))=G444,[0]!AnneeFP1=F444),[0]!MontantFP1,0)</f>
        <v>#NAME?</v>
      </c>
      <c r="I444" s="6" t="s">
        <v>40</v>
      </c>
      <c r="J444" s="6" t="s">
        <v>99</v>
      </c>
      <c r="K444" s="6" t="s">
        <v>41</v>
      </c>
    </row>
    <row r="445" spans="1:11">
      <c r="A445" s="5" t="e">
        <f t="shared" si="27"/>
        <v>#NAME?</v>
      </c>
      <c r="B445" s="7" t="e">
        <f>SUMIFS([0]!LCapitalFP3,[0]!LMoisFP3,$A445)++SUMIFS([0]!LCapitalfp2,[0]!LMoisfp2,$A445)+SUMIFS([0]!LCapitalFP4,[0]!LMoisFP4,$A445)++SUMIFS([0]!LCapitalFP1,[0]!LMoisFP1,$A445)</f>
        <v>#NAME?</v>
      </c>
      <c r="C445" s="7" t="e">
        <f>+SUMIFS([0]!LIntérêtsfp2,[0]!LMoisfp2,$A445)+SUMIFS([0]!LIntérêtsFP3,[0]!LMoisFP3,$A445)+SUMIFS([0]!LIntérêtsFP4,[0]!LMoisFP4,$A445)+SUMIFS([0]!LIntérêtsFP1,[0]!LMoisFP1,$A445)</f>
        <v>#NAME?</v>
      </c>
      <c r="D445" s="7" t="e">
        <f>+SUMIFS([0]!LAssuranceFp2,[0]!LMoisfp2,$A445)+SUMIFS([0]!LAssuranceFP3,[0]!LMoisFP3,$A445)+SUMIFS([0]!LAssuranceFP4,[0]!LMoisFP4,$A445)+SUMIFS([0]!LAssuranceFP1,[0]!LMoisFP1,$A445)</f>
        <v>#NAME?</v>
      </c>
      <c r="E445" s="7" t="e">
        <f t="shared" si="26"/>
        <v>#NAME?</v>
      </c>
      <c r="F445" s="6" t="e">
        <f t="shared" si="24"/>
        <v>#NAME?</v>
      </c>
      <c r="G445" s="6" t="e">
        <f t="shared" si="25"/>
        <v>#NAME?</v>
      </c>
      <c r="H445" s="1" t="e">
        <f>IF(AND(MONTH(DATEVALUE([0]!Moisfp2&amp;"1"))=G445,[0]!Anneefp2=F445),[0]!Montantfp2,0)+IF(AND(MONTH(DATEVALUE([0]!MoisFP3&amp;"1"))=G445,[0]!AnnéeFP3=F445),[0]!MontantFP3,0)+IF(AND(MONTH(DATEVALUE([0]!MoisFP4&amp;"1"))=G445,[0]!AnnéeFP4=F445),[0]!MontantFP4,0)+IF(AND(MONTH(DATEVALUE([0]!MoisFP1&amp;"1"))=G445,[0]!AnneeFP1=F445),[0]!MontantFP1,0)</f>
        <v>#NAME?</v>
      </c>
      <c r="I445" s="6" t="s">
        <v>40</v>
      </c>
      <c r="J445" s="6" t="s">
        <v>99</v>
      </c>
      <c r="K445" s="6" t="s">
        <v>41</v>
      </c>
    </row>
    <row r="446" spans="1:11">
      <c r="A446" s="5" t="e">
        <f t="shared" si="27"/>
        <v>#NAME?</v>
      </c>
      <c r="B446" s="7" t="e">
        <f>SUMIFS([0]!LCapitalFP3,[0]!LMoisFP3,$A446)++SUMIFS([0]!LCapitalfp2,[0]!LMoisfp2,$A446)+SUMIFS([0]!LCapitalFP4,[0]!LMoisFP4,$A446)++SUMIFS([0]!LCapitalFP1,[0]!LMoisFP1,$A446)</f>
        <v>#NAME?</v>
      </c>
      <c r="C446" s="7" t="e">
        <f>+SUMIFS([0]!LIntérêtsfp2,[0]!LMoisfp2,$A446)+SUMIFS([0]!LIntérêtsFP3,[0]!LMoisFP3,$A446)+SUMIFS([0]!LIntérêtsFP4,[0]!LMoisFP4,$A446)+SUMIFS([0]!LIntérêtsFP1,[0]!LMoisFP1,$A446)</f>
        <v>#NAME?</v>
      </c>
      <c r="D446" s="7" t="e">
        <f>+SUMIFS([0]!LAssuranceFp2,[0]!LMoisfp2,$A446)+SUMIFS([0]!LAssuranceFP3,[0]!LMoisFP3,$A446)+SUMIFS([0]!LAssuranceFP4,[0]!LMoisFP4,$A446)+SUMIFS([0]!LAssuranceFP1,[0]!LMoisFP1,$A446)</f>
        <v>#NAME?</v>
      </c>
      <c r="E446" s="7" t="e">
        <f t="shared" si="26"/>
        <v>#NAME?</v>
      </c>
      <c r="F446" s="6" t="e">
        <f t="shared" si="24"/>
        <v>#NAME?</v>
      </c>
      <c r="G446" s="6" t="e">
        <f t="shared" si="25"/>
        <v>#NAME?</v>
      </c>
      <c r="H446" s="1" t="e">
        <f>IF(AND(MONTH(DATEVALUE([0]!Moisfp2&amp;"1"))=G446,[0]!Anneefp2=F446),[0]!Montantfp2,0)+IF(AND(MONTH(DATEVALUE([0]!MoisFP3&amp;"1"))=G446,[0]!AnnéeFP3=F446),[0]!MontantFP3,0)+IF(AND(MONTH(DATEVALUE([0]!MoisFP4&amp;"1"))=G446,[0]!AnnéeFP4=F446),[0]!MontantFP4,0)+IF(AND(MONTH(DATEVALUE([0]!MoisFP1&amp;"1"))=G446,[0]!AnneeFP1=F446),[0]!MontantFP1,0)</f>
        <v>#NAME?</v>
      </c>
      <c r="I446" s="6" t="s">
        <v>40</v>
      </c>
      <c r="J446" s="6" t="s">
        <v>99</v>
      </c>
      <c r="K446" s="6" t="s">
        <v>41</v>
      </c>
    </row>
    <row r="447" spans="1:11">
      <c r="A447" s="5" t="e">
        <f t="shared" si="27"/>
        <v>#NAME?</v>
      </c>
      <c r="B447" s="7" t="e">
        <f>SUMIFS([0]!LCapitalFP3,[0]!LMoisFP3,$A447)++SUMIFS([0]!LCapitalfp2,[0]!LMoisfp2,$A447)+SUMIFS([0]!LCapitalFP4,[0]!LMoisFP4,$A447)++SUMIFS([0]!LCapitalFP1,[0]!LMoisFP1,$A447)</f>
        <v>#NAME?</v>
      </c>
      <c r="C447" s="7" t="e">
        <f>+SUMIFS([0]!LIntérêtsfp2,[0]!LMoisfp2,$A447)+SUMIFS([0]!LIntérêtsFP3,[0]!LMoisFP3,$A447)+SUMIFS([0]!LIntérêtsFP4,[0]!LMoisFP4,$A447)+SUMIFS([0]!LIntérêtsFP1,[0]!LMoisFP1,$A447)</f>
        <v>#NAME?</v>
      </c>
      <c r="D447" s="7" t="e">
        <f>+SUMIFS([0]!LAssuranceFp2,[0]!LMoisfp2,$A447)+SUMIFS([0]!LAssuranceFP3,[0]!LMoisFP3,$A447)+SUMIFS([0]!LAssuranceFP4,[0]!LMoisFP4,$A447)+SUMIFS([0]!LAssuranceFP1,[0]!LMoisFP1,$A447)</f>
        <v>#NAME?</v>
      </c>
      <c r="E447" s="7" t="e">
        <f t="shared" si="26"/>
        <v>#NAME?</v>
      </c>
      <c r="F447" s="6" t="e">
        <f t="shared" si="24"/>
        <v>#NAME?</v>
      </c>
      <c r="G447" s="6" t="e">
        <f t="shared" si="25"/>
        <v>#NAME?</v>
      </c>
      <c r="H447" s="1" t="e">
        <f>IF(AND(MONTH(DATEVALUE([0]!Moisfp2&amp;"1"))=G447,[0]!Anneefp2=F447),[0]!Montantfp2,0)+IF(AND(MONTH(DATEVALUE([0]!MoisFP3&amp;"1"))=G447,[0]!AnnéeFP3=F447),[0]!MontantFP3,0)+IF(AND(MONTH(DATEVALUE([0]!MoisFP4&amp;"1"))=G447,[0]!AnnéeFP4=F447),[0]!MontantFP4,0)+IF(AND(MONTH(DATEVALUE([0]!MoisFP1&amp;"1"))=G447,[0]!AnneeFP1=F447),[0]!MontantFP1,0)</f>
        <v>#NAME?</v>
      </c>
      <c r="I447" s="6" t="s">
        <v>40</v>
      </c>
      <c r="J447" s="6" t="s">
        <v>99</v>
      </c>
      <c r="K447" s="6" t="s">
        <v>41</v>
      </c>
    </row>
    <row r="448" spans="1:11">
      <c r="A448" s="5" t="e">
        <f t="shared" si="27"/>
        <v>#NAME?</v>
      </c>
      <c r="B448" s="7" t="e">
        <f>SUMIFS([0]!LCapitalFP3,[0]!LMoisFP3,$A448)++SUMIFS([0]!LCapitalfp2,[0]!LMoisfp2,$A448)+SUMIFS([0]!LCapitalFP4,[0]!LMoisFP4,$A448)++SUMIFS([0]!LCapitalFP1,[0]!LMoisFP1,$A448)</f>
        <v>#NAME?</v>
      </c>
      <c r="C448" s="7" t="e">
        <f>+SUMIFS([0]!LIntérêtsfp2,[0]!LMoisfp2,$A448)+SUMIFS([0]!LIntérêtsFP3,[0]!LMoisFP3,$A448)+SUMIFS([0]!LIntérêtsFP4,[0]!LMoisFP4,$A448)+SUMIFS([0]!LIntérêtsFP1,[0]!LMoisFP1,$A448)</f>
        <v>#NAME?</v>
      </c>
      <c r="D448" s="7" t="e">
        <f>+SUMIFS([0]!LAssuranceFp2,[0]!LMoisfp2,$A448)+SUMIFS([0]!LAssuranceFP3,[0]!LMoisFP3,$A448)+SUMIFS([0]!LAssuranceFP4,[0]!LMoisFP4,$A448)+SUMIFS([0]!LAssuranceFP1,[0]!LMoisFP1,$A448)</f>
        <v>#NAME?</v>
      </c>
      <c r="E448" s="7" t="e">
        <f t="shared" si="26"/>
        <v>#NAME?</v>
      </c>
      <c r="F448" s="6" t="e">
        <f t="shared" si="24"/>
        <v>#NAME?</v>
      </c>
      <c r="G448" s="6" t="e">
        <f t="shared" si="25"/>
        <v>#NAME?</v>
      </c>
      <c r="H448" s="1" t="e">
        <f>IF(AND(MONTH(DATEVALUE([0]!Moisfp2&amp;"1"))=G448,[0]!Anneefp2=F448),[0]!Montantfp2,0)+IF(AND(MONTH(DATEVALUE([0]!MoisFP3&amp;"1"))=G448,[0]!AnnéeFP3=F448),[0]!MontantFP3,0)+IF(AND(MONTH(DATEVALUE([0]!MoisFP4&amp;"1"))=G448,[0]!AnnéeFP4=F448),[0]!MontantFP4,0)+IF(AND(MONTH(DATEVALUE([0]!MoisFP1&amp;"1"))=G448,[0]!AnneeFP1=F448),[0]!MontantFP1,0)</f>
        <v>#NAME?</v>
      </c>
      <c r="I448" s="6" t="s">
        <v>40</v>
      </c>
      <c r="J448" s="6" t="s">
        <v>99</v>
      </c>
      <c r="K448" s="6" t="s">
        <v>41</v>
      </c>
    </row>
    <row r="449" spans="1:11">
      <c r="A449" s="5" t="e">
        <f t="shared" si="27"/>
        <v>#NAME?</v>
      </c>
      <c r="B449" s="7" t="e">
        <f>SUMIFS([0]!LCapitalFP3,[0]!LMoisFP3,$A449)++SUMIFS([0]!LCapitalfp2,[0]!LMoisfp2,$A449)+SUMIFS([0]!LCapitalFP4,[0]!LMoisFP4,$A449)++SUMIFS([0]!LCapitalFP1,[0]!LMoisFP1,$A449)</f>
        <v>#NAME?</v>
      </c>
      <c r="C449" s="7" t="e">
        <f>+SUMIFS([0]!LIntérêtsfp2,[0]!LMoisfp2,$A449)+SUMIFS([0]!LIntérêtsFP3,[0]!LMoisFP3,$A449)+SUMIFS([0]!LIntérêtsFP4,[0]!LMoisFP4,$A449)+SUMIFS([0]!LIntérêtsFP1,[0]!LMoisFP1,$A449)</f>
        <v>#NAME?</v>
      </c>
      <c r="D449" s="7" t="e">
        <f>+SUMIFS([0]!LAssuranceFp2,[0]!LMoisfp2,$A449)+SUMIFS([0]!LAssuranceFP3,[0]!LMoisFP3,$A449)+SUMIFS([0]!LAssuranceFP4,[0]!LMoisFP4,$A449)+SUMIFS([0]!LAssuranceFP1,[0]!LMoisFP1,$A449)</f>
        <v>#NAME?</v>
      </c>
      <c r="E449" s="7" t="e">
        <f t="shared" si="26"/>
        <v>#NAME?</v>
      </c>
      <c r="F449" s="6" t="e">
        <f t="shared" si="24"/>
        <v>#NAME?</v>
      </c>
      <c r="G449" s="6" t="e">
        <f t="shared" si="25"/>
        <v>#NAME?</v>
      </c>
      <c r="H449" s="1" t="e">
        <f>IF(AND(MONTH(DATEVALUE([0]!Moisfp2&amp;"1"))=G449,[0]!Anneefp2=F449),[0]!Montantfp2,0)+IF(AND(MONTH(DATEVALUE([0]!MoisFP3&amp;"1"))=G449,[0]!AnnéeFP3=F449),[0]!MontantFP3,0)+IF(AND(MONTH(DATEVALUE([0]!MoisFP4&amp;"1"))=G449,[0]!AnnéeFP4=F449),[0]!MontantFP4,0)+IF(AND(MONTH(DATEVALUE([0]!MoisFP1&amp;"1"))=G449,[0]!AnneeFP1=F449),[0]!MontantFP1,0)</f>
        <v>#NAME?</v>
      </c>
      <c r="I449" s="6" t="s">
        <v>40</v>
      </c>
      <c r="J449" s="6" t="s">
        <v>99</v>
      </c>
      <c r="K449" s="6" t="s">
        <v>41</v>
      </c>
    </row>
    <row r="450" spans="1:11">
      <c r="A450" s="5" t="e">
        <f t="shared" si="27"/>
        <v>#NAME?</v>
      </c>
      <c r="B450" s="7" t="e">
        <f>SUMIFS([0]!LCapitalFP3,[0]!LMoisFP3,$A450)++SUMIFS([0]!LCapitalfp2,[0]!LMoisfp2,$A450)+SUMIFS([0]!LCapitalFP4,[0]!LMoisFP4,$A450)++SUMIFS([0]!LCapitalFP1,[0]!LMoisFP1,$A450)</f>
        <v>#NAME?</v>
      </c>
      <c r="C450" s="7" t="e">
        <f>+SUMIFS([0]!LIntérêtsfp2,[0]!LMoisfp2,$A450)+SUMIFS([0]!LIntérêtsFP3,[0]!LMoisFP3,$A450)+SUMIFS([0]!LIntérêtsFP4,[0]!LMoisFP4,$A450)+SUMIFS([0]!LIntérêtsFP1,[0]!LMoisFP1,$A450)</f>
        <v>#NAME?</v>
      </c>
      <c r="D450" s="7" t="e">
        <f>+SUMIFS([0]!LAssuranceFp2,[0]!LMoisfp2,$A450)+SUMIFS([0]!LAssuranceFP3,[0]!LMoisFP3,$A450)+SUMIFS([0]!LAssuranceFP4,[0]!LMoisFP4,$A450)+SUMIFS([0]!LAssuranceFP1,[0]!LMoisFP1,$A450)</f>
        <v>#NAME?</v>
      </c>
      <c r="E450" s="7" t="e">
        <f t="shared" si="26"/>
        <v>#NAME?</v>
      </c>
      <c r="F450" s="6" t="e">
        <f t="shared" ref="F450:F459" si="28">YEAR(A450:A648)</f>
        <v>#NAME?</v>
      </c>
      <c r="G450" s="6" t="e">
        <f t="shared" ref="G450:G459" si="29">MONTH(A450)</f>
        <v>#NAME?</v>
      </c>
      <c r="H450" s="1" t="e">
        <f>IF(AND(MONTH(DATEVALUE([0]!Moisfp2&amp;"1"))=G450,[0]!Anneefp2=F450),[0]!Montantfp2,0)+IF(AND(MONTH(DATEVALUE([0]!MoisFP3&amp;"1"))=G450,[0]!AnnéeFP3=F450),[0]!MontantFP3,0)+IF(AND(MONTH(DATEVALUE([0]!MoisFP4&amp;"1"))=G450,[0]!AnnéeFP4=F450),[0]!MontantFP4,0)+IF(AND(MONTH(DATEVALUE([0]!MoisFP1&amp;"1"))=G450,[0]!AnneeFP1=F450),[0]!MontantFP1,0)</f>
        <v>#NAME?</v>
      </c>
      <c r="I450" s="6" t="s">
        <v>40</v>
      </c>
      <c r="J450" s="6" t="s">
        <v>99</v>
      </c>
      <c r="K450" s="6" t="s">
        <v>41</v>
      </c>
    </row>
    <row r="451" spans="1:11">
      <c r="A451" s="5" t="e">
        <f t="shared" si="27"/>
        <v>#NAME?</v>
      </c>
      <c r="B451" s="7" t="e">
        <f>SUMIFS([0]!LCapitalFP3,[0]!LMoisFP3,$A451)++SUMIFS([0]!LCapitalfp2,[0]!LMoisfp2,$A451)+SUMIFS([0]!LCapitalFP4,[0]!LMoisFP4,$A451)++SUMIFS([0]!LCapitalFP1,[0]!LMoisFP1,$A451)</f>
        <v>#NAME?</v>
      </c>
      <c r="C451" s="7" t="e">
        <f>+SUMIFS([0]!LIntérêtsfp2,[0]!LMoisfp2,$A451)+SUMIFS([0]!LIntérêtsFP3,[0]!LMoisFP3,$A451)+SUMIFS([0]!LIntérêtsFP4,[0]!LMoisFP4,$A451)+SUMIFS([0]!LIntérêtsFP1,[0]!LMoisFP1,$A451)</f>
        <v>#NAME?</v>
      </c>
      <c r="D451" s="7" t="e">
        <f>+SUMIFS([0]!LAssuranceFp2,[0]!LMoisfp2,$A451)+SUMIFS([0]!LAssuranceFP3,[0]!LMoisFP3,$A451)+SUMIFS([0]!LAssuranceFP4,[0]!LMoisFP4,$A451)+SUMIFS([0]!LAssuranceFP1,[0]!LMoisFP1,$A451)</f>
        <v>#NAME?</v>
      </c>
      <c r="E451" s="7" t="e">
        <f t="shared" ref="E451:E459" si="30">C451+D451</f>
        <v>#NAME?</v>
      </c>
      <c r="F451" s="6" t="e">
        <f t="shared" si="28"/>
        <v>#NAME?</v>
      </c>
      <c r="G451" s="6" t="e">
        <f t="shared" si="29"/>
        <v>#NAME?</v>
      </c>
      <c r="H451" s="1" t="e">
        <f>IF(AND(MONTH(DATEVALUE([0]!Moisfp2&amp;"1"))=G451,[0]!Anneefp2=F451),[0]!Montantfp2,0)+IF(AND(MONTH(DATEVALUE([0]!MoisFP3&amp;"1"))=G451,[0]!AnnéeFP3=F451),[0]!MontantFP3,0)+IF(AND(MONTH(DATEVALUE([0]!MoisFP4&amp;"1"))=G451,[0]!AnnéeFP4=F451),[0]!MontantFP4,0)+IF(AND(MONTH(DATEVALUE([0]!MoisFP1&amp;"1"))=G451,[0]!AnneeFP1=F451),[0]!MontantFP1,0)</f>
        <v>#NAME?</v>
      </c>
      <c r="I451" s="6" t="s">
        <v>40</v>
      </c>
      <c r="J451" s="6" t="s">
        <v>99</v>
      </c>
      <c r="K451" s="6" t="s">
        <v>41</v>
      </c>
    </row>
    <row r="452" spans="1:11">
      <c r="A452" s="5" t="e">
        <f t="shared" si="27"/>
        <v>#NAME?</v>
      </c>
      <c r="B452" s="7" t="e">
        <f>SUMIFS([0]!LCapitalFP3,[0]!LMoisFP3,$A452)++SUMIFS([0]!LCapitalfp2,[0]!LMoisfp2,$A452)+SUMIFS([0]!LCapitalFP4,[0]!LMoisFP4,$A452)++SUMIFS([0]!LCapitalFP1,[0]!LMoisFP1,$A452)</f>
        <v>#NAME?</v>
      </c>
      <c r="C452" s="7" t="e">
        <f>+SUMIFS([0]!LIntérêtsfp2,[0]!LMoisfp2,$A452)+SUMIFS([0]!LIntérêtsFP3,[0]!LMoisFP3,$A452)+SUMIFS([0]!LIntérêtsFP4,[0]!LMoisFP4,$A452)+SUMIFS([0]!LIntérêtsFP1,[0]!LMoisFP1,$A452)</f>
        <v>#NAME?</v>
      </c>
      <c r="D452" s="7" t="e">
        <f>+SUMIFS([0]!LAssuranceFp2,[0]!LMoisfp2,$A452)+SUMIFS([0]!LAssuranceFP3,[0]!LMoisFP3,$A452)+SUMIFS([0]!LAssuranceFP4,[0]!LMoisFP4,$A452)+SUMIFS([0]!LAssuranceFP1,[0]!LMoisFP1,$A452)</f>
        <v>#NAME?</v>
      </c>
      <c r="E452" s="7" t="e">
        <f t="shared" si="30"/>
        <v>#NAME?</v>
      </c>
      <c r="F452" s="6" t="e">
        <f t="shared" si="28"/>
        <v>#NAME?</v>
      </c>
      <c r="G452" s="6" t="e">
        <f t="shared" si="29"/>
        <v>#NAME?</v>
      </c>
      <c r="H452" s="1" t="e">
        <f>IF(AND(MONTH(DATEVALUE([0]!Moisfp2&amp;"1"))=G452,[0]!Anneefp2=F452),[0]!Montantfp2,0)+IF(AND(MONTH(DATEVALUE([0]!MoisFP3&amp;"1"))=G452,[0]!AnnéeFP3=F452),[0]!MontantFP3,0)+IF(AND(MONTH(DATEVALUE([0]!MoisFP4&amp;"1"))=G452,[0]!AnnéeFP4=F452),[0]!MontantFP4,0)+IF(AND(MONTH(DATEVALUE([0]!MoisFP1&amp;"1"))=G452,[0]!AnneeFP1=F452),[0]!MontantFP1,0)</f>
        <v>#NAME?</v>
      </c>
      <c r="I452" s="6" t="s">
        <v>40</v>
      </c>
      <c r="J452" s="6" t="s">
        <v>99</v>
      </c>
      <c r="K452" s="6" t="s">
        <v>41</v>
      </c>
    </row>
    <row r="453" spans="1:11">
      <c r="A453" s="5" t="e">
        <f t="shared" ref="A453:A459" si="31">DATE(YEAR(A452),MONTH(A452)+1,1)</f>
        <v>#NAME?</v>
      </c>
      <c r="B453" s="7" t="e">
        <f>SUMIFS([0]!LCapitalFP3,[0]!LMoisFP3,$A453)++SUMIFS([0]!LCapitalfp2,[0]!LMoisfp2,$A453)+SUMIFS([0]!LCapitalFP4,[0]!LMoisFP4,$A453)++SUMIFS([0]!LCapitalFP1,[0]!LMoisFP1,$A453)</f>
        <v>#NAME?</v>
      </c>
      <c r="C453" s="7" t="e">
        <f>+SUMIFS([0]!LIntérêtsfp2,[0]!LMoisfp2,$A453)+SUMIFS([0]!LIntérêtsFP3,[0]!LMoisFP3,$A453)+SUMIFS([0]!LIntérêtsFP4,[0]!LMoisFP4,$A453)+SUMIFS([0]!LIntérêtsFP1,[0]!LMoisFP1,$A453)</f>
        <v>#NAME?</v>
      </c>
      <c r="D453" s="7" t="e">
        <f>+SUMIFS([0]!LAssuranceFp2,[0]!LMoisfp2,$A453)+SUMIFS([0]!LAssuranceFP3,[0]!LMoisFP3,$A453)+SUMIFS([0]!LAssuranceFP4,[0]!LMoisFP4,$A453)+SUMIFS([0]!LAssuranceFP1,[0]!LMoisFP1,$A453)</f>
        <v>#NAME?</v>
      </c>
      <c r="E453" s="7" t="e">
        <f t="shared" si="30"/>
        <v>#NAME?</v>
      </c>
      <c r="F453" s="6" t="e">
        <f t="shared" si="28"/>
        <v>#NAME?</v>
      </c>
      <c r="G453" s="6" t="e">
        <f t="shared" si="29"/>
        <v>#NAME?</v>
      </c>
      <c r="H453" s="1" t="e">
        <f>IF(AND(MONTH(DATEVALUE([0]!Moisfp2&amp;"1"))=G453,[0]!Anneefp2=F453),[0]!Montantfp2,0)+IF(AND(MONTH(DATEVALUE([0]!MoisFP3&amp;"1"))=G453,[0]!AnnéeFP3=F453),[0]!MontantFP3,0)+IF(AND(MONTH(DATEVALUE([0]!MoisFP4&amp;"1"))=G453,[0]!AnnéeFP4=F453),[0]!MontantFP4,0)+IF(AND(MONTH(DATEVALUE([0]!MoisFP1&amp;"1"))=G453,[0]!AnneeFP1=F453),[0]!MontantFP1,0)</f>
        <v>#NAME?</v>
      </c>
      <c r="I453" s="6" t="s">
        <v>40</v>
      </c>
      <c r="J453" s="6" t="s">
        <v>99</v>
      </c>
      <c r="K453" s="6" t="s">
        <v>41</v>
      </c>
    </row>
    <row r="454" spans="1:11">
      <c r="A454" s="5" t="e">
        <f t="shared" si="31"/>
        <v>#NAME?</v>
      </c>
      <c r="B454" s="7" t="e">
        <f>SUMIFS([0]!LCapitalFP3,[0]!LMoisFP3,$A454)++SUMIFS([0]!LCapitalfp2,[0]!LMoisfp2,$A454)+SUMIFS([0]!LCapitalFP4,[0]!LMoisFP4,$A454)++SUMIFS([0]!LCapitalFP1,[0]!LMoisFP1,$A454)</f>
        <v>#NAME?</v>
      </c>
      <c r="C454" s="7" t="e">
        <f>+SUMIFS([0]!LIntérêtsfp2,[0]!LMoisfp2,$A454)+SUMIFS([0]!LIntérêtsFP3,[0]!LMoisFP3,$A454)+SUMIFS([0]!LIntérêtsFP4,[0]!LMoisFP4,$A454)+SUMIFS([0]!LIntérêtsFP1,[0]!LMoisFP1,$A454)</f>
        <v>#NAME?</v>
      </c>
      <c r="D454" s="7" t="e">
        <f>+SUMIFS([0]!LAssuranceFp2,[0]!LMoisfp2,$A454)+SUMIFS([0]!LAssuranceFP3,[0]!LMoisFP3,$A454)+SUMIFS([0]!LAssuranceFP4,[0]!LMoisFP4,$A454)+SUMIFS([0]!LAssuranceFP1,[0]!LMoisFP1,$A454)</f>
        <v>#NAME?</v>
      </c>
      <c r="E454" s="7" t="e">
        <f t="shared" si="30"/>
        <v>#NAME?</v>
      </c>
      <c r="F454" s="6" t="e">
        <f t="shared" si="28"/>
        <v>#NAME?</v>
      </c>
      <c r="G454" s="6" t="e">
        <f t="shared" si="29"/>
        <v>#NAME?</v>
      </c>
      <c r="H454" s="1" t="e">
        <f>IF(AND(MONTH(DATEVALUE([0]!Moisfp2&amp;"1"))=G454,[0]!Anneefp2=F454),[0]!Montantfp2,0)+IF(AND(MONTH(DATEVALUE([0]!MoisFP3&amp;"1"))=G454,[0]!AnnéeFP3=F454),[0]!MontantFP3,0)+IF(AND(MONTH(DATEVALUE([0]!MoisFP4&amp;"1"))=G454,[0]!AnnéeFP4=F454),[0]!MontantFP4,0)+IF(AND(MONTH(DATEVALUE([0]!MoisFP1&amp;"1"))=G454,[0]!AnneeFP1=F454),[0]!MontantFP1,0)</f>
        <v>#NAME?</v>
      </c>
      <c r="I454" s="6" t="s">
        <v>40</v>
      </c>
      <c r="J454" s="6" t="s">
        <v>99</v>
      </c>
      <c r="K454" s="6" t="s">
        <v>41</v>
      </c>
    </row>
    <row r="455" spans="1:11">
      <c r="A455" s="5" t="e">
        <f t="shared" si="31"/>
        <v>#NAME?</v>
      </c>
      <c r="B455" s="7" t="e">
        <f>SUMIFS([0]!LCapitalFP3,[0]!LMoisFP3,$A455)++SUMIFS([0]!LCapitalfp2,[0]!LMoisfp2,$A455)+SUMIFS([0]!LCapitalFP4,[0]!LMoisFP4,$A455)++SUMIFS([0]!LCapitalFP1,[0]!LMoisFP1,$A455)</f>
        <v>#NAME?</v>
      </c>
      <c r="C455" s="7" t="e">
        <f>+SUMIFS([0]!LIntérêtsfp2,[0]!LMoisfp2,$A455)+SUMIFS([0]!LIntérêtsFP3,[0]!LMoisFP3,$A455)+SUMIFS([0]!LIntérêtsFP4,[0]!LMoisFP4,$A455)+SUMIFS([0]!LIntérêtsFP1,[0]!LMoisFP1,$A455)</f>
        <v>#NAME?</v>
      </c>
      <c r="D455" s="7" t="e">
        <f>+SUMIFS([0]!LAssuranceFp2,[0]!LMoisfp2,$A455)+SUMIFS([0]!LAssuranceFP3,[0]!LMoisFP3,$A455)+SUMIFS([0]!LAssuranceFP4,[0]!LMoisFP4,$A455)+SUMIFS([0]!LAssuranceFP1,[0]!LMoisFP1,$A455)</f>
        <v>#NAME?</v>
      </c>
      <c r="E455" s="7" t="e">
        <f t="shared" si="30"/>
        <v>#NAME?</v>
      </c>
      <c r="F455" s="6" t="e">
        <f t="shared" si="28"/>
        <v>#NAME?</v>
      </c>
      <c r="G455" s="6" t="e">
        <f t="shared" si="29"/>
        <v>#NAME?</v>
      </c>
      <c r="H455" s="1" t="e">
        <f>IF(AND(MONTH(DATEVALUE([0]!Moisfp2&amp;"1"))=G455,[0]!Anneefp2=F455),[0]!Montantfp2,0)+IF(AND(MONTH(DATEVALUE([0]!MoisFP3&amp;"1"))=G455,[0]!AnnéeFP3=F455),[0]!MontantFP3,0)+IF(AND(MONTH(DATEVALUE([0]!MoisFP4&amp;"1"))=G455,[0]!AnnéeFP4=F455),[0]!MontantFP4,0)+IF(AND(MONTH(DATEVALUE([0]!MoisFP1&amp;"1"))=G455,[0]!AnneeFP1=F455),[0]!MontantFP1,0)</f>
        <v>#NAME?</v>
      </c>
      <c r="I455" s="6" t="s">
        <v>40</v>
      </c>
      <c r="J455" s="6" t="s">
        <v>99</v>
      </c>
      <c r="K455" s="6" t="s">
        <v>41</v>
      </c>
    </row>
    <row r="456" spans="1:11">
      <c r="A456" s="5" t="e">
        <f t="shared" si="31"/>
        <v>#NAME?</v>
      </c>
      <c r="B456" s="7" t="e">
        <f>SUMIFS([0]!LCapitalFP3,[0]!LMoisFP3,$A456)++SUMIFS([0]!LCapitalfp2,[0]!LMoisfp2,$A456)+SUMIFS([0]!LCapitalFP4,[0]!LMoisFP4,$A456)++SUMIFS([0]!LCapitalFP1,[0]!LMoisFP1,$A456)</f>
        <v>#NAME?</v>
      </c>
      <c r="C456" s="7" t="e">
        <f>+SUMIFS([0]!LIntérêtsfp2,[0]!LMoisfp2,$A456)+SUMIFS([0]!LIntérêtsFP3,[0]!LMoisFP3,$A456)+SUMIFS([0]!LIntérêtsFP4,[0]!LMoisFP4,$A456)+SUMIFS([0]!LIntérêtsFP1,[0]!LMoisFP1,$A456)</f>
        <v>#NAME?</v>
      </c>
      <c r="D456" s="7" t="e">
        <f>+SUMIFS([0]!LAssuranceFp2,[0]!LMoisfp2,$A456)+SUMIFS([0]!LAssuranceFP3,[0]!LMoisFP3,$A456)+SUMIFS([0]!LAssuranceFP4,[0]!LMoisFP4,$A456)+SUMIFS([0]!LAssuranceFP1,[0]!LMoisFP1,$A456)</f>
        <v>#NAME?</v>
      </c>
      <c r="E456" s="7" t="e">
        <f t="shared" si="30"/>
        <v>#NAME?</v>
      </c>
      <c r="F456" s="6" t="e">
        <f t="shared" si="28"/>
        <v>#NAME?</v>
      </c>
      <c r="G456" s="6" t="e">
        <f t="shared" si="29"/>
        <v>#NAME?</v>
      </c>
      <c r="H456" s="1" t="e">
        <f>IF(AND(MONTH(DATEVALUE([0]!Moisfp2&amp;"1"))=G456,[0]!Anneefp2=F456),[0]!Montantfp2,0)+IF(AND(MONTH(DATEVALUE([0]!MoisFP3&amp;"1"))=G456,[0]!AnnéeFP3=F456),[0]!MontantFP3,0)+IF(AND(MONTH(DATEVALUE([0]!MoisFP4&amp;"1"))=G456,[0]!AnnéeFP4=F456),[0]!MontantFP4,0)+IF(AND(MONTH(DATEVALUE([0]!MoisFP1&amp;"1"))=G456,[0]!AnneeFP1=F456),[0]!MontantFP1,0)</f>
        <v>#NAME?</v>
      </c>
      <c r="I456" s="6" t="s">
        <v>40</v>
      </c>
      <c r="J456" s="6" t="s">
        <v>99</v>
      </c>
      <c r="K456" s="6" t="s">
        <v>41</v>
      </c>
    </row>
    <row r="457" spans="1:11">
      <c r="A457" s="5" t="e">
        <f t="shared" si="31"/>
        <v>#NAME?</v>
      </c>
      <c r="B457" s="7" t="e">
        <f>SUMIFS([0]!LCapitalFP3,[0]!LMoisFP3,$A457)++SUMIFS([0]!LCapitalfp2,[0]!LMoisfp2,$A457)+SUMIFS([0]!LCapitalFP4,[0]!LMoisFP4,$A457)++SUMIFS([0]!LCapitalFP1,[0]!LMoisFP1,$A457)</f>
        <v>#NAME?</v>
      </c>
      <c r="C457" s="7" t="e">
        <f>+SUMIFS([0]!LIntérêtsfp2,[0]!LMoisfp2,$A457)+SUMIFS([0]!LIntérêtsFP3,[0]!LMoisFP3,$A457)+SUMIFS([0]!LIntérêtsFP4,[0]!LMoisFP4,$A457)+SUMIFS([0]!LIntérêtsFP1,[0]!LMoisFP1,$A457)</f>
        <v>#NAME?</v>
      </c>
      <c r="D457" s="7" t="e">
        <f>+SUMIFS([0]!LAssuranceFp2,[0]!LMoisfp2,$A457)+SUMIFS([0]!LAssuranceFP3,[0]!LMoisFP3,$A457)+SUMIFS([0]!LAssuranceFP4,[0]!LMoisFP4,$A457)+SUMIFS([0]!LAssuranceFP1,[0]!LMoisFP1,$A457)</f>
        <v>#NAME?</v>
      </c>
      <c r="E457" s="7" t="e">
        <f t="shared" si="30"/>
        <v>#NAME?</v>
      </c>
      <c r="F457" s="6" t="e">
        <f t="shared" si="28"/>
        <v>#NAME?</v>
      </c>
      <c r="G457" s="6" t="e">
        <f t="shared" si="29"/>
        <v>#NAME?</v>
      </c>
      <c r="H457" s="1" t="e">
        <f>IF(AND(MONTH(DATEVALUE([0]!Moisfp2&amp;"1"))=G457,[0]!Anneefp2=F457),[0]!Montantfp2,0)+IF(AND(MONTH(DATEVALUE([0]!MoisFP3&amp;"1"))=G457,[0]!AnnéeFP3=F457),[0]!MontantFP3,0)+IF(AND(MONTH(DATEVALUE([0]!MoisFP4&amp;"1"))=G457,[0]!AnnéeFP4=F457),[0]!MontantFP4,0)+IF(AND(MONTH(DATEVALUE([0]!MoisFP1&amp;"1"))=G457,[0]!AnneeFP1=F457),[0]!MontantFP1,0)</f>
        <v>#NAME?</v>
      </c>
      <c r="I457" s="6" t="s">
        <v>40</v>
      </c>
      <c r="J457" s="6" t="s">
        <v>99</v>
      </c>
      <c r="K457" s="6" t="s">
        <v>41</v>
      </c>
    </row>
    <row r="458" spans="1:11">
      <c r="A458" s="5" t="e">
        <f t="shared" si="31"/>
        <v>#NAME?</v>
      </c>
      <c r="B458" s="7" t="e">
        <f>SUMIFS([0]!LCapitalFP3,[0]!LMoisFP3,$A458)++SUMIFS([0]!LCapitalfp2,[0]!LMoisfp2,$A458)+SUMIFS([0]!LCapitalFP4,[0]!LMoisFP4,$A458)++SUMIFS([0]!LCapitalFP1,[0]!LMoisFP1,$A458)</f>
        <v>#NAME?</v>
      </c>
      <c r="C458" s="7" t="e">
        <f>+SUMIFS([0]!LIntérêtsfp2,[0]!LMoisfp2,$A458)+SUMIFS([0]!LIntérêtsFP3,[0]!LMoisFP3,$A458)+SUMIFS([0]!LIntérêtsFP4,[0]!LMoisFP4,$A458)+SUMIFS([0]!LIntérêtsFP1,[0]!LMoisFP1,$A458)</f>
        <v>#NAME?</v>
      </c>
      <c r="D458" s="7" t="e">
        <f>+SUMIFS([0]!LAssuranceFp2,[0]!LMoisfp2,$A458)+SUMIFS([0]!LAssuranceFP3,[0]!LMoisFP3,$A458)+SUMIFS([0]!LAssuranceFP4,[0]!LMoisFP4,$A458)+SUMIFS([0]!LAssuranceFP1,[0]!LMoisFP1,$A458)</f>
        <v>#NAME?</v>
      </c>
      <c r="E458" s="7" t="e">
        <f t="shared" si="30"/>
        <v>#NAME?</v>
      </c>
      <c r="F458" s="6" t="e">
        <f t="shared" si="28"/>
        <v>#NAME?</v>
      </c>
      <c r="G458" s="6" t="e">
        <f t="shared" si="29"/>
        <v>#NAME?</v>
      </c>
      <c r="H458" s="1" t="e">
        <f>IF(AND(MONTH(DATEVALUE([0]!Moisfp2&amp;"1"))=G458,[0]!Anneefp2=F458),[0]!Montantfp2,0)+IF(AND(MONTH(DATEVALUE([0]!MoisFP3&amp;"1"))=G458,[0]!AnnéeFP3=F458),[0]!MontantFP3,0)+IF(AND(MONTH(DATEVALUE([0]!MoisFP4&amp;"1"))=G458,[0]!AnnéeFP4=F458),[0]!MontantFP4,0)+IF(AND(MONTH(DATEVALUE([0]!MoisFP1&amp;"1"))=G458,[0]!AnneeFP1=F458),[0]!MontantFP1,0)</f>
        <v>#NAME?</v>
      </c>
      <c r="I458" s="6" t="s">
        <v>40</v>
      </c>
      <c r="J458" s="6" t="s">
        <v>99</v>
      </c>
      <c r="K458" s="6" t="s">
        <v>41</v>
      </c>
    </row>
    <row r="459" spans="1:11">
      <c r="A459" s="5" t="e">
        <f t="shared" si="31"/>
        <v>#NAME?</v>
      </c>
      <c r="B459" s="7" t="e">
        <f>SUMIFS([0]!LCapitalFP3,[0]!LMoisFP3,$A459)++SUMIFS([0]!LCapitalfp2,[0]!LMoisfp2,$A459)+SUMIFS([0]!LCapitalFP4,[0]!LMoisFP4,$A459)++SUMIFS([0]!LCapitalFP1,[0]!LMoisFP1,$A459)</f>
        <v>#NAME?</v>
      </c>
      <c r="C459" s="7" t="e">
        <f>+SUMIFS([0]!LIntérêtsfp2,[0]!LMoisfp2,$A459)+SUMIFS([0]!LIntérêtsFP3,[0]!LMoisFP3,$A459)+SUMIFS([0]!LIntérêtsFP4,[0]!LMoisFP4,$A459)+SUMIFS([0]!LIntérêtsFP1,[0]!LMoisFP1,$A459)</f>
        <v>#NAME?</v>
      </c>
      <c r="D459" s="7" t="e">
        <f>+SUMIFS([0]!LAssuranceFp2,[0]!LMoisfp2,$A459)+SUMIFS([0]!LAssuranceFP3,[0]!LMoisFP3,$A459)+SUMIFS([0]!LAssuranceFP4,[0]!LMoisFP4,$A459)+SUMIFS([0]!LAssuranceFP1,[0]!LMoisFP1,$A459)</f>
        <v>#NAME?</v>
      </c>
      <c r="E459" s="7" t="e">
        <f t="shared" si="30"/>
        <v>#NAME?</v>
      </c>
      <c r="F459" s="6" t="e">
        <f t="shared" si="28"/>
        <v>#NAME?</v>
      </c>
      <c r="G459" s="6" t="e">
        <f t="shared" si="29"/>
        <v>#NAME?</v>
      </c>
      <c r="H459" s="1" t="e">
        <f>IF(AND(MONTH(DATEVALUE([0]!Moisfp2&amp;"1"))=G459,[0]!Anneefp2=F459),[0]!Montantfp2,0)+IF(AND(MONTH(DATEVALUE([0]!MoisFP3&amp;"1"))=G459,[0]!AnnéeFP3=F459),[0]!MontantFP3,0)+IF(AND(MONTH(DATEVALUE([0]!MoisFP4&amp;"1"))=G459,[0]!AnnéeFP4=F459),[0]!MontantFP4,0)+IF(AND(MONTH(DATEVALUE([0]!MoisFP1&amp;"1"))=G459,[0]!AnneeFP1=F459),[0]!MontantFP1,0)</f>
        <v>#NAME?</v>
      </c>
      <c r="I459" s="6" t="s">
        <v>40</v>
      </c>
      <c r="J459" s="6" t="s">
        <v>99</v>
      </c>
      <c r="K459" s="6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9A7BD8-3791-4BA5-A61F-57071DD52D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BUDGET 2023</vt:lpstr>
      <vt:lpstr>I-Saisie</vt:lpstr>
      <vt:lpstr>Prêt Récap</vt:lpstr>
      <vt:lpstr>FP Recap</vt:lpstr>
      <vt:lpstr>'FP Recap'!Anneerecap</vt:lpstr>
      <vt:lpstr>'FP Recap'!CapitalRecap</vt:lpstr>
      <vt:lpstr>'FP Recap'!DateOctroiEmprunet</vt:lpstr>
      <vt:lpstr>'FP Recap'!FraisFinancierRecap</vt:lpstr>
      <vt:lpstr>'FP Recap'!IntérêtsRecap</vt:lpstr>
      <vt:lpstr>'FP Recap'!LIntérêtOctroi</vt:lpstr>
      <vt:lpstr>'FP Recap'!LRbstTréso</vt:lpstr>
      <vt:lpstr>'FP Recap'!LTrésoOctroi</vt:lpstr>
      <vt:lpstr>'FP Recap'!Moisrecap</vt:lpstr>
      <vt:lpstr>'FP Recap'!MontantOctroi</vt:lpstr>
      <vt:lpstr>'FP Recap'!OctroiRecapEmprunt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cp:lastPrinted>2022-11-29T11:51:58Z</cp:lastPrinted>
  <dcterms:created xsi:type="dcterms:W3CDTF">2022-06-30T08:47:39Z</dcterms:created>
  <dcterms:modified xsi:type="dcterms:W3CDTF">2023-02-28T09:12:04Z</dcterms:modified>
</cp:coreProperties>
</file>