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20" windowWidth="11535" windowHeight="8325" activeTab="1"/>
  </bookViews>
  <sheets>
    <sheet name="Feuil2" sheetId="5" r:id="rId1"/>
    <sheet name="JUIN10" sheetId="6" r:id="rId2"/>
    <sheet name="ECRITURE" sheetId="4" r:id="rId3"/>
    <sheet name="AVRIL10" sheetId="1" r:id="rId4"/>
    <sheet name="MAI10" sheetId="2" r:id="rId5"/>
    <sheet name="mars 2006" sheetId="3" r:id="rId6"/>
    <sheet name="Feuil1" sheetId="7" r:id="rId7"/>
    <sheet name="Feuil3" sheetId="8" r:id="rId8"/>
  </sheets>
  <definedNames>
    <definedName name="mois">Feuil2!$A$4:$C$15</definedName>
    <definedName name="mois1">Feuil2!$B$4:$B$15</definedName>
  </definedNames>
  <calcPr calcId="114210"/>
</workbook>
</file>

<file path=xl/calcChain.xml><?xml version="1.0" encoding="utf-8"?>
<calcChain xmlns="http://schemas.openxmlformats.org/spreadsheetml/2006/main">
  <c r="K29" i="6"/>
  <c r="K30"/>
  <c r="K31"/>
  <c r="K32"/>
  <c r="K33"/>
  <c r="K34"/>
  <c r="K35"/>
  <c r="K36"/>
  <c r="K37"/>
  <c r="J29"/>
  <c r="J30"/>
  <c r="J31"/>
  <c r="J32"/>
  <c r="J33"/>
  <c r="J34"/>
  <c r="J35"/>
  <c r="J36"/>
  <c r="J37"/>
  <c r="K20"/>
  <c r="K21"/>
  <c r="K22"/>
  <c r="K23"/>
  <c r="K24"/>
  <c r="K25"/>
  <c r="K26"/>
  <c r="K27"/>
  <c r="K28"/>
  <c r="J20"/>
  <c r="J21"/>
  <c r="J22"/>
  <c r="J23"/>
  <c r="J24"/>
  <c r="J25"/>
  <c r="J26"/>
  <c r="J27"/>
  <c r="J28"/>
  <c r="K8"/>
  <c r="K9"/>
  <c r="K10"/>
  <c r="K11"/>
  <c r="K12"/>
  <c r="K13"/>
  <c r="K14"/>
  <c r="K15"/>
  <c r="K16"/>
  <c r="K17"/>
  <c r="K18"/>
  <c r="K19"/>
  <c r="K7"/>
  <c r="J9"/>
  <c r="J10"/>
  <c r="J11"/>
  <c r="J12"/>
  <c r="J13"/>
  <c r="J14"/>
  <c r="J15"/>
  <c r="J16"/>
  <c r="J17"/>
  <c r="J18"/>
  <c r="J19"/>
  <c r="I7"/>
  <c r="H7"/>
  <c r="J7"/>
  <c r="J8"/>
  <c r="G12"/>
  <c r="H12"/>
  <c r="F38"/>
  <c r="H41" i="2"/>
  <c r="K39"/>
  <c r="J39"/>
  <c r="E38"/>
  <c r="D38"/>
  <c r="C38"/>
  <c r="G37"/>
  <c r="H37"/>
  <c r="B37"/>
  <c r="G36"/>
  <c r="H36"/>
  <c r="B36"/>
  <c r="G35"/>
  <c r="H35"/>
  <c r="B35"/>
  <c r="G34"/>
  <c r="H34"/>
  <c r="I34"/>
  <c r="B34"/>
  <c r="H33"/>
  <c r="I33"/>
  <c r="G33"/>
  <c r="B33"/>
  <c r="G32"/>
  <c r="H32"/>
  <c r="B32"/>
  <c r="H31"/>
  <c r="I31"/>
  <c r="G31"/>
  <c r="B31"/>
  <c r="G30"/>
  <c r="H30"/>
  <c r="B30"/>
  <c r="G29"/>
  <c r="H29"/>
  <c r="I29"/>
  <c r="B29"/>
  <c r="H28"/>
  <c r="I28"/>
  <c r="G28"/>
  <c r="B28"/>
  <c r="G27"/>
  <c r="H27"/>
  <c r="B27"/>
  <c r="H26"/>
  <c r="I26"/>
  <c r="G26"/>
  <c r="B26"/>
  <c r="G25"/>
  <c r="H25"/>
  <c r="B25"/>
  <c r="H24"/>
  <c r="I24"/>
  <c r="G24"/>
  <c r="B24"/>
  <c r="G23"/>
  <c r="H23"/>
  <c r="B23"/>
  <c r="H22"/>
  <c r="I22"/>
  <c r="G22"/>
  <c r="B22"/>
  <c r="G21"/>
  <c r="H21"/>
  <c r="B21"/>
  <c r="G20"/>
  <c r="H20"/>
  <c r="I20"/>
  <c r="B20"/>
  <c r="H19"/>
  <c r="I19"/>
  <c r="G19"/>
  <c r="B19"/>
  <c r="G18"/>
  <c r="H18"/>
  <c r="B18"/>
  <c r="H17"/>
  <c r="I17"/>
  <c r="G17"/>
  <c r="B17"/>
  <c r="G16"/>
  <c r="H16"/>
  <c r="B16"/>
  <c r="H15"/>
  <c r="I15"/>
  <c r="G15"/>
  <c r="B15"/>
  <c r="G14"/>
  <c r="H14"/>
  <c r="B14"/>
  <c r="G13"/>
  <c r="H13"/>
  <c r="I13"/>
  <c r="B13"/>
  <c r="H12"/>
  <c r="I12"/>
  <c r="G12"/>
  <c r="B12"/>
  <c r="G11"/>
  <c r="H11"/>
  <c r="B11"/>
  <c r="H10"/>
  <c r="I10"/>
  <c r="G10"/>
  <c r="B10"/>
  <c r="G9"/>
  <c r="H9"/>
  <c r="B9"/>
  <c r="H8"/>
  <c r="I8"/>
  <c r="G8"/>
  <c r="B8"/>
  <c r="G7"/>
  <c r="H7"/>
  <c r="B7"/>
  <c r="H41" i="1"/>
  <c r="K39"/>
  <c r="J39"/>
  <c r="F38"/>
  <c r="E38"/>
  <c r="D38"/>
  <c r="C38"/>
  <c r="G37"/>
  <c r="I37"/>
  <c r="B37"/>
  <c r="H36"/>
  <c r="G36"/>
  <c r="B36"/>
  <c r="G35"/>
  <c r="H35"/>
  <c r="B35"/>
  <c r="G34"/>
  <c r="H34"/>
  <c r="I34"/>
  <c r="B34"/>
  <c r="H33"/>
  <c r="G33"/>
  <c r="B33"/>
  <c r="G32"/>
  <c r="H32"/>
  <c r="B32"/>
  <c r="H31"/>
  <c r="G31"/>
  <c r="B31"/>
  <c r="G30"/>
  <c r="H30"/>
  <c r="B30"/>
  <c r="G29"/>
  <c r="H29"/>
  <c r="I29"/>
  <c r="B29"/>
  <c r="H28"/>
  <c r="G28"/>
  <c r="B28"/>
  <c r="G27"/>
  <c r="H27"/>
  <c r="B27"/>
  <c r="H26"/>
  <c r="G26"/>
  <c r="B26"/>
  <c r="G25"/>
  <c r="H25"/>
  <c r="B25"/>
  <c r="H24"/>
  <c r="G24"/>
  <c r="B24"/>
  <c r="G23"/>
  <c r="H23"/>
  <c r="B23"/>
  <c r="H22"/>
  <c r="G22"/>
  <c r="B22"/>
  <c r="G21"/>
  <c r="H21"/>
  <c r="B21"/>
  <c r="G20"/>
  <c r="H20"/>
  <c r="I20"/>
  <c r="B20"/>
  <c r="H19"/>
  <c r="G19"/>
  <c r="B19"/>
  <c r="G18"/>
  <c r="H18"/>
  <c r="B18"/>
  <c r="H17"/>
  <c r="G17"/>
  <c r="B17"/>
  <c r="G16"/>
  <c r="H16"/>
  <c r="B16"/>
  <c r="H15"/>
  <c r="G15"/>
  <c r="B15"/>
  <c r="G14"/>
  <c r="H14"/>
  <c r="B14"/>
  <c r="G13"/>
  <c r="H13"/>
  <c r="I13"/>
  <c r="B13"/>
  <c r="H12"/>
  <c r="G12"/>
  <c r="B12"/>
  <c r="G11"/>
  <c r="H11"/>
  <c r="B11"/>
  <c r="H10"/>
  <c r="G10"/>
  <c r="B10"/>
  <c r="G9"/>
  <c r="H9"/>
  <c r="B9"/>
  <c r="H8"/>
  <c r="G8"/>
  <c r="B8"/>
  <c r="G7"/>
  <c r="G39"/>
  <c r="B7"/>
  <c r="C38" i="6"/>
  <c r="E38"/>
  <c r="D38"/>
  <c r="H41"/>
  <c r="K39"/>
  <c r="G13"/>
  <c r="H13"/>
  <c r="I13"/>
  <c r="G20"/>
  <c r="H20"/>
  <c r="I20"/>
  <c r="G29"/>
  <c r="H29"/>
  <c r="I29"/>
  <c r="G34"/>
  <c r="H34"/>
  <c r="I34"/>
  <c r="G37"/>
  <c r="I37"/>
  <c r="J39"/>
  <c r="G7"/>
  <c r="G9"/>
  <c r="H9"/>
  <c r="G10"/>
  <c r="H10"/>
  <c r="G11"/>
  <c r="H11"/>
  <c r="G14"/>
  <c r="H14"/>
  <c r="G15"/>
  <c r="H15"/>
  <c r="G16"/>
  <c r="H16"/>
  <c r="G17"/>
  <c r="H17"/>
  <c r="G18"/>
  <c r="H18"/>
  <c r="G19"/>
  <c r="H19"/>
  <c r="G21"/>
  <c r="H21"/>
  <c r="G22"/>
  <c r="H22"/>
  <c r="G23"/>
  <c r="H23"/>
  <c r="G24"/>
  <c r="H24"/>
  <c r="G25"/>
  <c r="H25"/>
  <c r="G26"/>
  <c r="H26"/>
  <c r="G27"/>
  <c r="H27"/>
  <c r="G28"/>
  <c r="H28"/>
  <c r="G30"/>
  <c r="H30"/>
  <c r="G31"/>
  <c r="H31"/>
  <c r="G32"/>
  <c r="H32"/>
  <c r="G33"/>
  <c r="H33"/>
  <c r="G35"/>
  <c r="H35"/>
  <c r="G36"/>
  <c r="H36"/>
  <c r="G8"/>
  <c r="H8"/>
  <c r="B35"/>
  <c r="B13"/>
  <c r="B37"/>
  <c r="B36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2"/>
  <c r="B11"/>
  <c r="B10"/>
  <c r="B9"/>
  <c r="B8"/>
  <c r="B7"/>
  <c r="F6" i="3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5"/>
  <c r="F32"/>
  <c r="F33"/>
  <c r="F34"/>
  <c r="F35"/>
  <c r="L9" i="2"/>
  <c r="I9"/>
  <c r="L14"/>
  <c r="I14"/>
  <c r="L18"/>
  <c r="I18"/>
  <c r="L23"/>
  <c r="I23"/>
  <c r="L27"/>
  <c r="I27"/>
  <c r="L32"/>
  <c r="I32"/>
  <c r="H39"/>
  <c r="I7"/>
  <c r="I11"/>
  <c r="L11"/>
  <c r="I16"/>
  <c r="L16"/>
  <c r="I21"/>
  <c r="L21"/>
  <c r="I25"/>
  <c r="L25"/>
  <c r="I30"/>
  <c r="L30"/>
  <c r="I35"/>
  <c r="L35"/>
  <c r="I36"/>
  <c r="L36"/>
  <c r="L8"/>
  <c r="L10"/>
  <c r="L12"/>
  <c r="L15"/>
  <c r="L17"/>
  <c r="L19"/>
  <c r="L22"/>
  <c r="L24"/>
  <c r="L26"/>
  <c r="L28"/>
  <c r="L31"/>
  <c r="L33"/>
  <c r="I37"/>
  <c r="G39"/>
  <c r="L7" i="6"/>
  <c r="H37"/>
  <c r="H39"/>
  <c r="I11" i="1"/>
  <c r="L11"/>
  <c r="I16"/>
  <c r="L16"/>
  <c r="I21"/>
  <c r="L21"/>
  <c r="I25"/>
  <c r="L25"/>
  <c r="I30"/>
  <c r="L30"/>
  <c r="I35"/>
  <c r="L35"/>
  <c r="L10"/>
  <c r="L19"/>
  <c r="L28"/>
  <c r="I9"/>
  <c r="L9"/>
  <c r="I14"/>
  <c r="L14"/>
  <c r="I18"/>
  <c r="L18"/>
  <c r="I23"/>
  <c r="L23"/>
  <c r="I27"/>
  <c r="L27"/>
  <c r="I32"/>
  <c r="L32"/>
  <c r="H7"/>
  <c r="I8"/>
  <c r="L8"/>
  <c r="I10"/>
  <c r="I12"/>
  <c r="L12"/>
  <c r="I15"/>
  <c r="L15"/>
  <c r="I17"/>
  <c r="L17"/>
  <c r="I19"/>
  <c r="I22"/>
  <c r="L22"/>
  <c r="I24"/>
  <c r="L24"/>
  <c r="I26"/>
  <c r="L26"/>
  <c r="I28"/>
  <c r="I31"/>
  <c r="L31"/>
  <c r="I33"/>
  <c r="L33"/>
  <c r="I36"/>
  <c r="L36"/>
  <c r="H37"/>
  <c r="F37" i="3"/>
  <c r="I11" i="6"/>
  <c r="L11"/>
  <c r="I36"/>
  <c r="L36"/>
  <c r="I10"/>
  <c r="L10"/>
  <c r="I25"/>
  <c r="L25"/>
  <c r="I35"/>
  <c r="L35"/>
  <c r="I33"/>
  <c r="L33"/>
  <c r="I32"/>
  <c r="L32"/>
  <c r="I31"/>
  <c r="L31"/>
  <c r="I30"/>
  <c r="L30"/>
  <c r="I28"/>
  <c r="L28"/>
  <c r="I27"/>
  <c r="L27"/>
  <c r="I26"/>
  <c r="L26"/>
  <c r="I24"/>
  <c r="L24"/>
  <c r="I23"/>
  <c r="L23"/>
  <c r="I22"/>
  <c r="L22"/>
  <c r="I21"/>
  <c r="L21"/>
  <c r="I19"/>
  <c r="L19"/>
  <c r="I18"/>
  <c r="L18"/>
  <c r="I17"/>
  <c r="L17"/>
  <c r="I16"/>
  <c r="L16"/>
  <c r="I15"/>
  <c r="L15"/>
  <c r="I14"/>
  <c r="L14"/>
  <c r="I12"/>
  <c r="L12"/>
  <c r="I9"/>
  <c r="L9"/>
  <c r="I8"/>
  <c r="L8"/>
  <c r="G39"/>
  <c r="I39" i="2"/>
  <c r="L7"/>
  <c r="L39"/>
  <c r="H39" i="1"/>
  <c r="I7"/>
  <c r="I39"/>
  <c r="I39" i="6"/>
  <c r="L39"/>
  <c r="L7" i="1"/>
  <c r="L39"/>
</calcChain>
</file>

<file path=xl/sharedStrings.xml><?xml version="1.0" encoding="utf-8"?>
<sst xmlns="http://schemas.openxmlformats.org/spreadsheetml/2006/main" count="533" uniqueCount="48">
  <si>
    <t>CB</t>
  </si>
  <si>
    <t>TOTAL</t>
  </si>
  <si>
    <t>ESPECES</t>
  </si>
  <si>
    <t>TICKET RESTO</t>
  </si>
  <si>
    <t>CHEQUES</t>
  </si>
  <si>
    <t>RECETTES TTC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</si>
  <si>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</si>
  <si>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</si>
  <si>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</si>
  <si>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</si>
  <si>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</si>
  <si>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</si>
  <si>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</si>
  <si>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</si>
  <si>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</si>
  <si>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</si>
  <si>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</si>
  <si>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</si>
  <si>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</si>
  <si>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</t>
  </si>
  <si>
    <t>RECETTES</t>
  </si>
  <si>
    <t>MOIS</t>
  </si>
  <si>
    <t>ANNEE</t>
  </si>
  <si>
    <t>DATE</t>
  </si>
  <si>
    <t>JOURNAL</t>
  </si>
  <si>
    <t>COMPTE</t>
  </si>
  <si>
    <t>PIECE</t>
  </si>
  <si>
    <t>LIBELLE</t>
  </si>
  <si>
    <t>DEBIT</t>
  </si>
  <si>
    <t>CREDIT</t>
  </si>
  <si>
    <t>CA</t>
  </si>
  <si>
    <t>TOTAL TTC</t>
  </si>
  <si>
    <t>TVA</t>
  </si>
  <si>
    <t>TVA COLLECTEE</t>
  </si>
  <si>
    <t>VENTE HT</t>
  </si>
  <si>
    <t>REMISE ESP</t>
  </si>
  <si>
    <t>MONNAIE</t>
  </si>
  <si>
    <t>E</t>
  </si>
  <si>
    <t>REMISE Chq</t>
  </si>
  <si>
    <t>REMISE resto</t>
  </si>
  <si>
    <t>TICKET CB</t>
  </si>
  <si>
    <t>VENTE TTC</t>
  </si>
  <si>
    <t>RECETTES JANVIER 2006</t>
  </si>
  <si>
    <t>TVA 5,5%</t>
  </si>
  <si>
    <t>,</t>
  </si>
  <si>
    <t>férié</t>
  </si>
  <si>
    <t>FERMé</t>
  </si>
  <si>
    <t>fermé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</si>
</sst>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7">
    <font>
      <sz val="8"/>
      <name val="Arial"/>
    </font>
    <font>
      <b/>
      <u/>
      <sz val="8"/>
      <color indexed="10"/>
      <name val="Arial"/>
      <family val="2"/>
    </font>
    <font>
      <b/>
      <i/>
      <u/>
      <sz val="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1">
    <xf numFmtId="0" fontId="0" fillId="0" borderId="0" xfId="0"/>
    <xf numFmtId="4" fontId="0" fillId="0" borderId="0" xfId="0" applyNumberFormat="1"/>
    <xf numFmtId="4" fontId="0" fillId="0" borderId="1" xfId="0" applyNumberFormat="1" applyBorder="1"/>
    <xf numFmtId="4" fontId="0" fillId="0" borderId="2" xfId="0" applyNumberFormat="1" applyBorder="1"/>
    <xf numFmtId="4" fontId="0" fillId="0" borderId="3" xfId="0" applyNumberFormat="1" applyBorder="1"/>
    <xf numFmtId="4" fontId="0" fillId="0" borderId="4" xfId="0" applyNumberFormat="1" applyBorder="1"/>
    <xf numFmtId="4" fontId="1" fillId="0" borderId="0" xfId="0" applyNumberFormat="1" applyFont="1"/>
    <xf numFmtId="4" fontId="0" fillId="0" borderId="5" xfId="0" applyNumberFormat="1" applyBorder="1"/>
    <xf numFmtId="4" fontId="3" fillId="0" borderId="6" xfId="0" applyNumberFormat="1" applyFont="1" applyBorder="1"/>
    <xf numFmtId="0" fontId="2" fillId="0" borderId="0" xfId="0" applyNumberFormat="1" applyFont="1"/>
    <xf numFmtId="0" fontId="0" fillId="0" borderId="0" xfId="0" applyNumberFormat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4" fontId="0" fillId="0" borderId="0" xfId="0" applyNumberFormat="1" applyBorder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4" fontId="2" fillId="0" borderId="0" xfId="0" applyNumberFormat="1" applyFont="1"/>
    <xf numFmtId="0" fontId="0" fillId="0" borderId="0" xfId="0" applyNumberFormat="1" applyAlignment="1" applyProtection="1">
      <alignment horizontal="center"/>
      <protection locked="0"/>
    </xf>
    <xf numFmtId="14" fontId="0" fillId="0" borderId="10" xfId="0" applyNumberFormat="1" applyBorder="1"/>
    <xf numFmtId="14" fontId="0" fillId="0" borderId="5" xfId="0" applyNumberFormat="1" applyBorder="1"/>
    <xf numFmtId="4" fontId="0" fillId="0" borderId="0" xfId="0" applyNumberFormat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3" fontId="0" fillId="0" borderId="6" xfId="0" applyNumberFormat="1" applyBorder="1" applyAlignment="1">
      <alignment horizontal="center"/>
    </xf>
    <xf numFmtId="4" fontId="0" fillId="0" borderId="6" xfId="0" applyNumberFormat="1" applyBorder="1"/>
    <xf numFmtId="4" fontId="0" fillId="0" borderId="6" xfId="0" applyNumberFormat="1" applyBorder="1" applyAlignment="1">
      <alignment horizontal="center"/>
    </xf>
    <xf numFmtId="4" fontId="0" fillId="0" borderId="0" xfId="0" applyNumberFormat="1" applyAlignment="1">
      <alignment horizontal="left"/>
    </xf>
    <xf numFmtId="0" fontId="0" fillId="0" borderId="7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0" borderId="12" xfId="0" applyNumberFormat="1" applyBorder="1" applyAlignment="1">
      <alignment horizontal="center"/>
    </xf>
    <xf numFmtId="4" fontId="0" fillId="0" borderId="13" xfId="0" applyNumberFormat="1" applyBorder="1"/>
    <xf numFmtId="4" fontId="0" fillId="0" borderId="14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left"/>
    </xf>
    <xf numFmtId="44" fontId="0" fillId="2" borderId="3" xfId="1" applyFont="1" applyFill="1" applyBorder="1"/>
    <xf numFmtId="44" fontId="0" fillId="0" borderId="3" xfId="1" applyFont="1" applyBorder="1"/>
    <xf numFmtId="44" fontId="0" fillId="3" borderId="3" xfId="1" applyFont="1" applyFill="1" applyBorder="1"/>
    <xf numFmtId="44" fontId="0" fillId="0" borderId="0" xfId="1" applyFont="1" applyBorder="1"/>
    <xf numFmtId="4" fontId="6" fillId="0" borderId="0" xfId="0" applyNumberFormat="1" applyFont="1"/>
    <xf numFmtId="44" fontId="6" fillId="0" borderId="3" xfId="1" applyFont="1" applyBorder="1"/>
    <xf numFmtId="8" fontId="0" fillId="0" borderId="3" xfId="1" applyNumberFormat="1" applyFont="1" applyBorder="1"/>
    <xf numFmtId="8" fontId="0" fillId="2" borderId="3" xfId="1" applyNumberFormat="1" applyFont="1" applyFill="1" applyBorder="1"/>
    <xf numFmtId="8" fontId="6" fillId="2" borderId="3" xfId="1" applyNumberFormat="1" applyFont="1" applyFill="1" applyBorder="1"/>
    <xf numFmtId="8" fontId="0" fillId="3" borderId="3" xfId="1" applyNumberFormat="1" applyFont="1" applyFill="1" applyBorder="1"/>
    <xf numFmtId="8" fontId="6" fillId="0" borderId="3" xfId="1" applyNumberFormat="1" applyFont="1" applyBorder="1"/>
    <xf numFmtId="44" fontId="6" fillId="2" borderId="3" xfId="1" applyFont="1" applyFill="1" applyBorder="1"/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C15"/>
  <sheetViews>
    <sheetView workbookViewId="0">
      <selection activeCell="B4" sqref="B4:B15"/>
    </sheetView>
  </sheetViews>
  <sheetFormatPr baseColWidth="10" defaultRowHeight="11.25"/>
  <sheetData>
    <row r="3" spans="1:3">
      <c r="B3" s="14" t="s">
        <v>6</v>
      </c>
      <c r="C3" s="14" t="s">
        <v>19</v>
      </c>
    </row>
    <row r="4" spans="1:3">
      <c r="A4">
        <v>1</v>
      </c>
      <c r="B4" s="14" t="s">
        <v>7</v>
      </c>
      <c r="C4" s="14">
        <v>31</v>
      </c>
    </row>
    <row r="5" spans="1:3">
      <c r="A5">
        <v>2</v>
      </c>
      <c r="B5" s="14" t="s">
        <v>8</v>
      </c>
      <c r="C5" s="14">
        <v>28</v>
      </c>
    </row>
    <row r="6" spans="1:3">
      <c r="A6">
        <v>3</v>
      </c>
      <c r="B6" s="14" t="s">
        <v>9</v>
      </c>
      <c r="C6" s="14">
        <v>31</v>
      </c>
    </row>
    <row r="7" spans="1:3">
      <c r="A7">
        <v>4</v>
      </c>
      <c r="B7" s="14" t="s">
        <v>10</v>
      </c>
      <c r="C7" s="14">
        <v>30</v>
      </c>
    </row>
    <row r="8" spans="1:3">
      <c r="A8">
        <v>5</v>
      </c>
      <c r="B8" s="14" t="s">
        <v>11</v>
      </c>
      <c r="C8" s="14">
        <v>31</v>
      </c>
    </row>
    <row r="9" spans="1:3">
      <c r="A9">
        <v>6</v>
      </c>
      <c r="B9" s="14" t="s">
        <v>12</v>
      </c>
      <c r="C9" s="14">
        <v>30</v>
      </c>
    </row>
    <row r="10" spans="1:3">
      <c r="A10">
        <v>7</v>
      </c>
      <c r="B10" s="14" t="s">
        <v>13</v>
      </c>
      <c r="C10" s="14">
        <v>31</v>
      </c>
    </row>
    <row r="11" spans="1:3">
      <c r="A11">
        <v>8</v>
      </c>
      <c r="B11" s="14" t="s">
        <v>14</v>
      </c>
      <c r="C11" s="14">
        <v>31</v>
      </c>
    </row>
    <row r="12" spans="1:3">
      <c r="A12">
        <v>9</v>
      </c>
      <c r="B12" s="14" t="s">
        <v>15</v>
      </c>
      <c r="C12" s="14">
        <v>30</v>
      </c>
    </row>
    <row r="13" spans="1:3">
      <c r="A13">
        <v>10</v>
      </c>
      <c r="B13" s="14" t="s">
        <v>16</v>
      </c>
      <c r="C13" s="14">
        <v>31</v>
      </c>
    </row>
    <row r="14" spans="1:3">
      <c r="A14">
        <v>11</v>
      </c>
      <c r="B14" s="14" t="s">
        <v>17</v>
      </c>
      <c r="C14" s="14">
        <v>30</v>
      </c>
    </row>
    <row r="15" spans="1:3">
      <c r="A15">
        <v>12</v>
      </c>
      <c r="B15" s="14" t="s">
        <v>18</v>
      </c>
      <c r="C15" s="14">
        <v>31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L42"/>
  <sheetViews>
    <sheetView showGridLines="0" tabSelected="1" zoomScale="144" zoomScaleNormal="144" workbookViewId="0">
      <selection activeCell="C3" sqref="C3"/>
    </sheetView>
  </sheetViews>
  <sheetFormatPr baseColWidth="10" defaultRowHeight="11.25"/>
  <cols>
    <col min="1" max="2" width="12" style="10"/>
    <col min="3" max="5" width="12" style="1"/>
    <col min="6" max="6" width="14.83203125" style="1" bestFit="1" customWidth="1"/>
    <col min="7" max="16384" width="12" style="1"/>
  </cols>
  <sheetData>
    <row r="1" spans="1:12">
      <c r="A1" s="9" t="s">
        <v>20</v>
      </c>
      <c r="B1" s="9"/>
    </row>
    <row r="2" spans="1:12">
      <c r="A2"/>
      <c r="B2" s="9" t="s">
        <v>21</v>
      </c>
      <c r="C2" s="20">
        <v>2</v>
      </c>
      <c r="D2" s="19" t="s">
        <v>22</v>
      </c>
      <c r="E2" s="20">
        <v>2013</v>
      </c>
    </row>
    <row r="3" spans="1:12">
      <c r="A3" s="9"/>
      <c r="B3" s="9"/>
    </row>
    <row r="4" spans="1:12" s="29" customFormat="1">
      <c r="A4" s="38"/>
      <c r="B4" s="38"/>
      <c r="C4" s="29" t="s">
        <v>35</v>
      </c>
      <c r="D4" s="29" t="s">
        <v>38</v>
      </c>
      <c r="E4" s="29" t="s">
        <v>39</v>
      </c>
      <c r="F4" s="29" t="s">
        <v>40</v>
      </c>
      <c r="H4" s="29" t="s">
        <v>41</v>
      </c>
      <c r="I4" s="29" t="s">
        <v>33</v>
      </c>
    </row>
    <row r="5" spans="1:12" s="23" customFormat="1" ht="12" thickBot="1">
      <c r="A5" s="37"/>
      <c r="B5" s="37"/>
      <c r="C5" s="37">
        <v>511000</v>
      </c>
      <c r="D5" s="37">
        <v>511100</v>
      </c>
      <c r="E5" s="37">
        <v>511300</v>
      </c>
      <c r="F5" s="37">
        <v>511200</v>
      </c>
      <c r="G5" s="15"/>
      <c r="H5" s="37">
        <v>701400</v>
      </c>
      <c r="I5" s="37">
        <v>445710</v>
      </c>
    </row>
    <row r="6" spans="1:12" s="23" customFormat="1">
      <c r="A6" s="30"/>
      <c r="B6" s="31"/>
      <c r="C6" s="32" t="s">
        <v>2</v>
      </c>
      <c r="D6" s="32" t="s">
        <v>0</v>
      </c>
      <c r="E6" s="32" t="s">
        <v>4</v>
      </c>
      <c r="F6" s="32" t="s">
        <v>3</v>
      </c>
      <c r="G6" s="34" t="s">
        <v>31</v>
      </c>
      <c r="H6" s="32" t="s">
        <v>34</v>
      </c>
      <c r="I6" s="33" t="s">
        <v>32</v>
      </c>
      <c r="J6" s="23" t="s">
        <v>34</v>
      </c>
      <c r="K6" s="23" t="s">
        <v>43</v>
      </c>
    </row>
    <row r="7" spans="1:12">
      <c r="A7" s="12">
        <v>1</v>
      </c>
      <c r="B7" s="21">
        <f>DATE(E2,C2,A7)</f>
        <v>41306</v>
      </c>
      <c r="C7" s="40">
        <v>50.65</v>
      </c>
      <c r="D7" s="45">
        <v>35</v>
      </c>
      <c r="E7" s="40"/>
      <c r="F7" s="40">
        <v>20</v>
      </c>
      <c r="G7" s="35">
        <f>IF(SUM(C7:F7)=0,"",SUM(C7:F7))</f>
        <v>105.65</v>
      </c>
      <c r="H7" s="4">
        <f>IF(G7="","0",G7/1.055)</f>
        <v>100.14218009478674</v>
      </c>
      <c r="I7" s="5">
        <f t="shared" ref="I7:I36" si="0">H7*0.055</f>
        <v>5.507819905213271</v>
      </c>
      <c r="J7" s="1">
        <f>H7+I7</f>
        <v>105.65</v>
      </c>
      <c r="K7" s="1">
        <f>G7-H7-I7</f>
        <v>0</v>
      </c>
      <c r="L7" s="1">
        <f t="shared" ref="L7:L35" si="1">H7+I7+J7+K7</f>
        <v>211.3</v>
      </c>
    </row>
    <row r="8" spans="1:12">
      <c r="A8" s="12">
        <v>2</v>
      </c>
      <c r="B8" s="21">
        <f>DATE(E2,C2,A8)</f>
        <v>41307</v>
      </c>
      <c r="C8" s="40">
        <v>47.5</v>
      </c>
      <c r="D8" s="45">
        <v>56</v>
      </c>
      <c r="E8" s="40"/>
      <c r="F8" s="40">
        <v>24</v>
      </c>
      <c r="G8" s="35">
        <f t="shared" ref="G8:G37" si="2">IF(SUM(C8:F8)=0,"",SUM(C8:F8))</f>
        <v>127.5</v>
      </c>
      <c r="H8" s="4">
        <f>IF(G8="","0",G8/1.055)</f>
        <v>120.85308056872039</v>
      </c>
      <c r="I8" s="5">
        <f t="shared" si="0"/>
        <v>6.6469194312796214</v>
      </c>
      <c r="J8" s="1">
        <f>H8+I8</f>
        <v>127.50000000000001</v>
      </c>
      <c r="K8" s="1">
        <f t="shared" ref="K8:K37" si="3">G8-H8-I8</f>
        <v>-7.9936057773011271E-15</v>
      </c>
      <c r="L8" s="1">
        <f t="shared" si="1"/>
        <v>255.00000000000003</v>
      </c>
    </row>
    <row r="9" spans="1:12">
      <c r="A9" s="12">
        <v>3</v>
      </c>
      <c r="B9" s="21">
        <f>DATE(E2,C2,A9)</f>
        <v>41308</v>
      </c>
      <c r="C9" s="40">
        <v>33.5</v>
      </c>
      <c r="D9" s="45">
        <v>16</v>
      </c>
      <c r="E9" s="40"/>
      <c r="F9" s="40">
        <v>28.1</v>
      </c>
      <c r="G9" s="35">
        <f t="shared" si="2"/>
        <v>77.599999999999994</v>
      </c>
      <c r="H9" s="4">
        <f>IF(G9="","0",G9/1.055)</f>
        <v>73.554502369668242</v>
      </c>
      <c r="I9" s="5">
        <f t="shared" si="0"/>
        <v>4.0454976303317531</v>
      </c>
      <c r="J9" s="1">
        <f t="shared" ref="J9:J37" si="4">H9+I9</f>
        <v>77.599999999999994</v>
      </c>
      <c r="K9" s="1">
        <f t="shared" si="3"/>
        <v>0</v>
      </c>
      <c r="L9" s="1">
        <f t="shared" si="1"/>
        <v>155.19999999999999</v>
      </c>
    </row>
    <row r="10" spans="1:12">
      <c r="A10" s="12">
        <v>4</v>
      </c>
      <c r="B10" s="21">
        <f>DATE(E2,C2,A10)</f>
        <v>41309</v>
      </c>
      <c r="C10" s="40">
        <v>48</v>
      </c>
      <c r="D10" s="40">
        <v>11</v>
      </c>
      <c r="E10" s="40"/>
      <c r="F10" s="40"/>
      <c r="G10" s="35">
        <f t="shared" si="2"/>
        <v>59</v>
      </c>
      <c r="H10" s="4">
        <f t="shared" ref="H10:H36" si="5">IF(G10=0,0,G10/1.055)</f>
        <v>55.924170616113749</v>
      </c>
      <c r="I10" s="5">
        <f t="shared" si="0"/>
        <v>3.0758293838862563</v>
      </c>
      <c r="J10" s="1">
        <f t="shared" si="4"/>
        <v>59.000000000000007</v>
      </c>
      <c r="K10" s="1">
        <f t="shared" si="3"/>
        <v>-4.8849813083506888E-15</v>
      </c>
      <c r="L10" s="1">
        <f t="shared" si="1"/>
        <v>118.00000000000001</v>
      </c>
    </row>
    <row r="11" spans="1:12">
      <c r="A11" s="12">
        <v>5</v>
      </c>
      <c r="B11" s="21">
        <f>DATE(E2,C2,A11)</f>
        <v>41310</v>
      </c>
      <c r="C11" s="44">
        <v>61.5</v>
      </c>
      <c r="D11" s="44">
        <v>40</v>
      </c>
      <c r="E11" s="40"/>
      <c r="F11" s="44">
        <v>13.5</v>
      </c>
      <c r="G11" s="35">
        <f t="shared" si="2"/>
        <v>115</v>
      </c>
      <c r="H11" s="4">
        <f>IF(G11="","0",G11/1.055)</f>
        <v>109.0047393364929</v>
      </c>
      <c r="I11" s="5">
        <f t="shared" si="0"/>
        <v>5.9952606635071097</v>
      </c>
      <c r="J11" s="1">
        <f t="shared" si="4"/>
        <v>115.00000000000001</v>
      </c>
      <c r="K11" s="1">
        <f t="shared" si="3"/>
        <v>-1.3322676295501878E-14</v>
      </c>
      <c r="L11" s="1">
        <f t="shared" si="1"/>
        <v>230.00000000000003</v>
      </c>
    </row>
    <row r="12" spans="1:12">
      <c r="A12" s="12">
        <v>6</v>
      </c>
      <c r="B12" s="21">
        <f>DATE(E2,C2,A12)</f>
        <v>41311</v>
      </c>
      <c r="C12" s="39">
        <v>43</v>
      </c>
      <c r="D12" s="47">
        <v>45.5</v>
      </c>
      <c r="E12" s="39"/>
      <c r="F12" s="39">
        <v>91.35</v>
      </c>
      <c r="G12" s="35">
        <f t="shared" si="2"/>
        <v>179.85</v>
      </c>
      <c r="H12" s="4">
        <f t="shared" si="5"/>
        <v>170.47393364928911</v>
      </c>
      <c r="I12" s="5">
        <f t="shared" si="0"/>
        <v>9.3760663507109019</v>
      </c>
      <c r="J12" s="1">
        <f t="shared" si="4"/>
        <v>179.85000000000002</v>
      </c>
      <c r="K12" s="1">
        <f t="shared" si="3"/>
        <v>-1.5987211554602254E-14</v>
      </c>
      <c r="L12" s="1">
        <f t="shared" si="1"/>
        <v>359.70000000000005</v>
      </c>
    </row>
    <row r="13" spans="1:12">
      <c r="A13" s="12">
        <v>7</v>
      </c>
      <c r="B13" s="21">
        <f>DATE(E2,C2,A13)</f>
        <v>41312</v>
      </c>
      <c r="C13" s="50">
        <v>67.2</v>
      </c>
      <c r="D13" s="46">
        <v>46</v>
      </c>
      <c r="E13" s="39"/>
      <c r="F13" s="50">
        <v>53.7</v>
      </c>
      <c r="G13" s="35">
        <f t="shared" si="2"/>
        <v>166.9</v>
      </c>
      <c r="H13" s="4">
        <f t="shared" si="5"/>
        <v>158.19905213270144</v>
      </c>
      <c r="I13" s="5">
        <f t="shared" si="0"/>
        <v>8.7009478672985789</v>
      </c>
      <c r="J13" s="1">
        <f t="shared" si="4"/>
        <v>166.9</v>
      </c>
      <c r="K13" s="1">
        <f t="shared" si="3"/>
        <v>0</v>
      </c>
    </row>
    <row r="14" spans="1:12">
      <c r="A14" s="12">
        <v>8</v>
      </c>
      <c r="B14" s="21">
        <f>DATE(E2,C2,A14)</f>
        <v>41313</v>
      </c>
      <c r="C14" s="39">
        <v>50.3</v>
      </c>
      <c r="D14" s="46">
        <v>0</v>
      </c>
      <c r="E14" s="39"/>
      <c r="F14" s="39">
        <v>25.8</v>
      </c>
      <c r="G14" s="35">
        <f t="shared" si="2"/>
        <v>76.099999999999994</v>
      </c>
      <c r="H14" s="4">
        <f t="shared" si="5"/>
        <v>72.132701421800945</v>
      </c>
      <c r="I14" s="5">
        <f t="shared" si="0"/>
        <v>3.9672985781990522</v>
      </c>
      <c r="J14" s="1">
        <f t="shared" si="4"/>
        <v>76.099999999999994</v>
      </c>
      <c r="K14" s="1">
        <f t="shared" si="3"/>
        <v>0</v>
      </c>
      <c r="L14" s="1">
        <f t="shared" si="1"/>
        <v>152.19999999999999</v>
      </c>
    </row>
    <row r="15" spans="1:12">
      <c r="A15" s="12">
        <v>9</v>
      </c>
      <c r="B15" s="21">
        <f>DATE(E2,C2,A15)</f>
        <v>41314</v>
      </c>
      <c r="C15" s="39">
        <v>35.700000000000003</v>
      </c>
      <c r="D15" s="46">
        <v>89.5</v>
      </c>
      <c r="E15" s="39"/>
      <c r="F15" s="39">
        <v>5</v>
      </c>
      <c r="G15" s="35">
        <f t="shared" si="2"/>
        <v>130.19999999999999</v>
      </c>
      <c r="H15" s="4">
        <f t="shared" si="5"/>
        <v>123.41232227488152</v>
      </c>
      <c r="I15" s="5">
        <f t="shared" si="0"/>
        <v>6.7876777251184839</v>
      </c>
      <c r="J15" s="1">
        <f t="shared" si="4"/>
        <v>130.19999999999999</v>
      </c>
      <c r="K15" s="1">
        <f t="shared" si="3"/>
        <v>-1.3322676295501878E-14</v>
      </c>
      <c r="L15" s="1">
        <f t="shared" si="1"/>
        <v>260.39999999999998</v>
      </c>
    </row>
    <row r="16" spans="1:12">
      <c r="A16" s="12">
        <v>10</v>
      </c>
      <c r="B16" s="21">
        <f>DATE(E2,C2,A16)</f>
        <v>41315</v>
      </c>
      <c r="C16" s="39">
        <v>40.200000000000003</v>
      </c>
      <c r="D16" s="47">
        <v>32</v>
      </c>
      <c r="E16" s="39"/>
      <c r="F16" s="39">
        <v>15.4</v>
      </c>
      <c r="G16" s="35">
        <f t="shared" si="2"/>
        <v>87.600000000000009</v>
      </c>
      <c r="H16" s="4">
        <f t="shared" si="5"/>
        <v>83.033175355450254</v>
      </c>
      <c r="I16" s="5">
        <f t="shared" si="0"/>
        <v>4.5668246445497642</v>
      </c>
      <c r="J16" s="1">
        <f t="shared" si="4"/>
        <v>87.600000000000023</v>
      </c>
      <c r="K16" s="1">
        <f t="shared" si="3"/>
        <v>-9.7699626167013776E-15</v>
      </c>
      <c r="L16" s="1">
        <f t="shared" si="1"/>
        <v>175.20000000000005</v>
      </c>
    </row>
    <row r="17" spans="1:12">
      <c r="A17" s="12">
        <v>11</v>
      </c>
      <c r="B17" s="21">
        <f>DATE(E2,C2,A17)</f>
        <v>41316</v>
      </c>
      <c r="C17" s="39">
        <v>45</v>
      </c>
      <c r="D17" s="46">
        <v>11</v>
      </c>
      <c r="E17" s="39"/>
      <c r="F17" s="39">
        <v>20.6</v>
      </c>
      <c r="G17" s="35">
        <f t="shared" si="2"/>
        <v>76.599999999999994</v>
      </c>
      <c r="H17" s="4">
        <f t="shared" si="5"/>
        <v>72.606635071090039</v>
      </c>
      <c r="I17" s="5">
        <f t="shared" si="0"/>
        <v>3.9933649289099522</v>
      </c>
      <c r="J17" s="1">
        <f t="shared" si="4"/>
        <v>76.599999999999994</v>
      </c>
      <c r="K17" s="1">
        <f t="shared" si="3"/>
        <v>0</v>
      </c>
      <c r="L17" s="1">
        <f t="shared" si="1"/>
        <v>153.19999999999999</v>
      </c>
    </row>
    <row r="18" spans="1:12">
      <c r="A18" s="12">
        <v>12</v>
      </c>
      <c r="B18" s="21">
        <f>DATE(E2,C2,A18)</f>
        <v>41317</v>
      </c>
      <c r="C18" s="39">
        <v>65</v>
      </c>
      <c r="D18" s="47">
        <v>13</v>
      </c>
      <c r="E18" s="39"/>
      <c r="F18" s="39">
        <v>8</v>
      </c>
      <c r="G18" s="35">
        <f t="shared" si="2"/>
        <v>86</v>
      </c>
      <c r="H18" s="4">
        <f t="shared" si="5"/>
        <v>81.516587677725127</v>
      </c>
      <c r="I18" s="5">
        <f t="shared" si="0"/>
        <v>4.4834123222748818</v>
      </c>
      <c r="J18" s="1">
        <f t="shared" si="4"/>
        <v>86.000000000000014</v>
      </c>
      <c r="K18" s="1">
        <f t="shared" si="3"/>
        <v>-8.8817841970012523E-15</v>
      </c>
      <c r="L18" s="1">
        <f t="shared" si="1"/>
        <v>172.00000000000003</v>
      </c>
    </row>
    <row r="19" spans="1:12">
      <c r="A19" s="12">
        <v>13</v>
      </c>
      <c r="B19" s="21">
        <f>DATE(E2,C2,A19)</f>
        <v>41318</v>
      </c>
      <c r="C19" s="40">
        <v>37</v>
      </c>
      <c r="D19" s="45">
        <v>25.5</v>
      </c>
      <c r="E19" s="40"/>
      <c r="F19" s="40">
        <v>48.5</v>
      </c>
      <c r="G19" s="35">
        <f t="shared" si="2"/>
        <v>111</v>
      </c>
      <c r="H19" s="4">
        <f t="shared" si="5"/>
        <v>105.21327014218011</v>
      </c>
      <c r="I19" s="5">
        <f t="shared" si="0"/>
        <v>5.786729857819906</v>
      </c>
      <c r="J19" s="1">
        <f t="shared" si="4"/>
        <v>111.00000000000001</v>
      </c>
      <c r="K19" s="1">
        <f t="shared" si="3"/>
        <v>-1.3322676295501878E-14</v>
      </c>
      <c r="L19" s="1">
        <f t="shared" si="1"/>
        <v>222.00000000000003</v>
      </c>
    </row>
    <row r="20" spans="1:12">
      <c r="A20" s="12">
        <v>14</v>
      </c>
      <c r="B20" s="21">
        <f>DATE(E2,C2,A20)</f>
        <v>41319</v>
      </c>
      <c r="C20" s="40">
        <v>53</v>
      </c>
      <c r="D20" s="45">
        <v>42.5</v>
      </c>
      <c r="E20" s="40"/>
      <c r="F20" s="40">
        <v>22</v>
      </c>
      <c r="G20" s="35">
        <f t="shared" si="2"/>
        <v>117.5</v>
      </c>
      <c r="H20" s="4">
        <f t="shared" si="5"/>
        <v>111.37440758293839</v>
      </c>
      <c r="I20" s="5">
        <f t="shared" si="0"/>
        <v>6.1255924170616112</v>
      </c>
      <c r="J20" s="1">
        <f t="shared" si="4"/>
        <v>117.5</v>
      </c>
      <c r="K20" s="1">
        <f t="shared" si="3"/>
        <v>0</v>
      </c>
    </row>
    <row r="21" spans="1:12">
      <c r="A21" s="12">
        <v>15</v>
      </c>
      <c r="B21" s="21">
        <f>DATE(E2,C2,A21)</f>
        <v>41320</v>
      </c>
      <c r="C21" s="40">
        <v>57.5</v>
      </c>
      <c r="D21" s="45">
        <v>27.5</v>
      </c>
      <c r="E21" s="40"/>
      <c r="F21" s="40"/>
      <c r="G21" s="35">
        <f t="shared" si="2"/>
        <v>85</v>
      </c>
      <c r="H21" s="4">
        <f t="shared" si="5"/>
        <v>80.568720379146924</v>
      </c>
      <c r="I21" s="5">
        <f t="shared" si="0"/>
        <v>4.4312796208530809</v>
      </c>
      <c r="J21" s="1">
        <f t="shared" si="4"/>
        <v>85</v>
      </c>
      <c r="K21" s="1">
        <f t="shared" si="3"/>
        <v>0</v>
      </c>
      <c r="L21" s="1">
        <f t="shared" si="1"/>
        <v>170</v>
      </c>
    </row>
    <row r="22" spans="1:12">
      <c r="A22" s="12">
        <v>16</v>
      </c>
      <c r="B22" s="21">
        <f>DATE(E2,C2,A22)</f>
        <v>41321</v>
      </c>
      <c r="C22" s="40">
        <v>41</v>
      </c>
      <c r="D22" s="45">
        <v>70.5</v>
      </c>
      <c r="E22" s="40"/>
      <c r="F22" s="40">
        <v>31</v>
      </c>
      <c r="G22" s="35">
        <f t="shared" si="2"/>
        <v>142.5</v>
      </c>
      <c r="H22" s="4">
        <f t="shared" si="5"/>
        <v>135.07109004739337</v>
      </c>
      <c r="I22" s="5">
        <f t="shared" si="0"/>
        <v>7.4289099526066353</v>
      </c>
      <c r="J22" s="1">
        <f t="shared" si="4"/>
        <v>142.5</v>
      </c>
      <c r="K22" s="1">
        <f t="shared" si="3"/>
        <v>0</v>
      </c>
      <c r="L22" s="1">
        <f t="shared" si="1"/>
        <v>285</v>
      </c>
    </row>
    <row r="23" spans="1:12">
      <c r="A23" s="12">
        <v>17</v>
      </c>
      <c r="B23" s="21">
        <f>DATE(E2,C2,A23)</f>
        <v>41322</v>
      </c>
      <c r="C23" s="40">
        <v>58</v>
      </c>
      <c r="D23" s="45">
        <v>55</v>
      </c>
      <c r="E23" s="40"/>
      <c r="F23" s="40">
        <v>8</v>
      </c>
      <c r="G23" s="35">
        <f t="shared" si="2"/>
        <v>121</v>
      </c>
      <c r="H23" s="4">
        <f t="shared" si="5"/>
        <v>114.69194312796209</v>
      </c>
      <c r="I23" s="5">
        <f t="shared" si="0"/>
        <v>6.3080568720379153</v>
      </c>
      <c r="J23" s="1">
        <f t="shared" si="4"/>
        <v>121</v>
      </c>
      <c r="K23" s="1">
        <f t="shared" si="3"/>
        <v>0</v>
      </c>
      <c r="L23" s="1">
        <f t="shared" si="1"/>
        <v>242</v>
      </c>
    </row>
    <row r="24" spans="1:12">
      <c r="A24" s="12">
        <v>18</v>
      </c>
      <c r="B24" s="21">
        <f>DATE(E2,C2,A24)</f>
        <v>41323</v>
      </c>
      <c r="C24" s="40">
        <v>47</v>
      </c>
      <c r="D24" s="45">
        <v>23</v>
      </c>
      <c r="E24" s="40"/>
      <c r="F24" s="40">
        <v>5.4</v>
      </c>
      <c r="G24" s="35">
        <f t="shared" si="2"/>
        <v>75.400000000000006</v>
      </c>
      <c r="H24" s="4">
        <f t="shared" si="5"/>
        <v>71.469194312796219</v>
      </c>
      <c r="I24" s="5">
        <f t="shared" si="0"/>
        <v>3.930805687203792</v>
      </c>
      <c r="J24" s="1">
        <f t="shared" si="4"/>
        <v>75.400000000000006</v>
      </c>
      <c r="K24" s="1">
        <f t="shared" si="3"/>
        <v>-5.3290705182007514E-15</v>
      </c>
      <c r="L24" s="1">
        <f t="shared" si="1"/>
        <v>150.80000000000001</v>
      </c>
    </row>
    <row r="25" spans="1:12">
      <c r="A25" s="12">
        <v>19</v>
      </c>
      <c r="B25" s="21">
        <f>DATE(E2,C2,A25)</f>
        <v>41324</v>
      </c>
      <c r="C25" s="40">
        <v>48.5</v>
      </c>
      <c r="D25" s="40"/>
      <c r="E25" s="40"/>
      <c r="F25" s="40">
        <v>31.68</v>
      </c>
      <c r="G25" s="35">
        <f t="shared" si="2"/>
        <v>80.180000000000007</v>
      </c>
      <c r="H25" s="4">
        <f t="shared" si="5"/>
        <v>76.000000000000014</v>
      </c>
      <c r="I25" s="5">
        <f t="shared" si="0"/>
        <v>4.1800000000000006</v>
      </c>
      <c r="J25" s="1">
        <f t="shared" si="4"/>
        <v>80.180000000000021</v>
      </c>
      <c r="K25" s="1">
        <f t="shared" si="3"/>
        <v>-7.9936057773011271E-15</v>
      </c>
      <c r="L25" s="1">
        <f t="shared" si="1"/>
        <v>160.36000000000004</v>
      </c>
    </row>
    <row r="26" spans="1:12">
      <c r="A26" s="12">
        <v>20</v>
      </c>
      <c r="B26" s="21">
        <f>DATE(E2,C2,A26)</f>
        <v>41325</v>
      </c>
      <c r="C26" s="40">
        <v>49.8</v>
      </c>
      <c r="D26" s="45">
        <v>14</v>
      </c>
      <c r="E26" s="40"/>
      <c r="F26" s="40"/>
      <c r="G26" s="35">
        <f t="shared" si="2"/>
        <v>63.8</v>
      </c>
      <c r="H26" s="4">
        <f t="shared" si="5"/>
        <v>60.473933649289101</v>
      </c>
      <c r="I26" s="5">
        <f t="shared" si="0"/>
        <v>3.3260663507109007</v>
      </c>
      <c r="J26" s="1">
        <f t="shared" si="4"/>
        <v>63.800000000000004</v>
      </c>
      <c r="K26" s="1">
        <f t="shared" si="3"/>
        <v>-4.8849813083506888E-15</v>
      </c>
      <c r="L26" s="1">
        <f t="shared" si="1"/>
        <v>127.60000000000001</v>
      </c>
    </row>
    <row r="27" spans="1:12">
      <c r="A27" s="12">
        <v>21</v>
      </c>
      <c r="B27" s="21">
        <f>DATE(E2,C2,A27)</f>
        <v>41326</v>
      </c>
      <c r="C27" s="40">
        <v>56.4</v>
      </c>
      <c r="D27" s="45">
        <v>13</v>
      </c>
      <c r="E27" s="40"/>
      <c r="F27" s="39"/>
      <c r="G27" s="35">
        <f t="shared" si="2"/>
        <v>69.400000000000006</v>
      </c>
      <c r="H27" s="4">
        <f t="shared" si="5"/>
        <v>65.781990521327018</v>
      </c>
      <c r="I27" s="5">
        <f t="shared" si="0"/>
        <v>3.6180094786729859</v>
      </c>
      <c r="J27" s="1">
        <f t="shared" si="4"/>
        <v>69.400000000000006</v>
      </c>
      <c r="K27" s="1">
        <f t="shared" si="3"/>
        <v>0</v>
      </c>
      <c r="L27" s="1">
        <f t="shared" si="1"/>
        <v>138.80000000000001</v>
      </c>
    </row>
    <row r="28" spans="1:12">
      <c r="A28" s="12">
        <v>22</v>
      </c>
      <c r="B28" s="21">
        <f>DATE(E2,C2,A28)</f>
        <v>41327</v>
      </c>
      <c r="C28" s="40">
        <v>50</v>
      </c>
      <c r="D28" s="45"/>
      <c r="E28" s="40"/>
      <c r="F28" s="40">
        <v>14.5</v>
      </c>
      <c r="G28" s="35">
        <f t="shared" si="2"/>
        <v>64.5</v>
      </c>
      <c r="H28" s="4">
        <f t="shared" si="5"/>
        <v>61.137440758293842</v>
      </c>
      <c r="I28" s="5">
        <f t="shared" si="0"/>
        <v>3.3625592417061614</v>
      </c>
      <c r="J28" s="1">
        <f t="shared" si="4"/>
        <v>64.5</v>
      </c>
      <c r="K28" s="1">
        <f t="shared" si="3"/>
        <v>0</v>
      </c>
      <c r="L28" s="1">
        <f t="shared" si="1"/>
        <v>129</v>
      </c>
    </row>
    <row r="29" spans="1:12">
      <c r="A29" s="12">
        <v>23</v>
      </c>
      <c r="B29" s="21">
        <f>DATE(E2,C2,A29)</f>
        <v>41328</v>
      </c>
      <c r="C29" s="40">
        <v>47.5</v>
      </c>
      <c r="D29" s="45">
        <v>55</v>
      </c>
      <c r="E29" s="40"/>
      <c r="F29" s="40"/>
      <c r="G29" s="35">
        <f t="shared" si="2"/>
        <v>102.5</v>
      </c>
      <c r="H29" s="4">
        <f t="shared" si="5"/>
        <v>97.156398104265406</v>
      </c>
      <c r="I29" s="5">
        <f t="shared" si="0"/>
        <v>5.3436018957345972</v>
      </c>
      <c r="J29" s="1">
        <f t="shared" si="4"/>
        <v>102.5</v>
      </c>
      <c r="K29" s="1">
        <f t="shared" si="3"/>
        <v>0</v>
      </c>
    </row>
    <row r="30" spans="1:12">
      <c r="A30" s="12">
        <v>24</v>
      </c>
      <c r="B30" s="21">
        <f>DATE(E2,C2,A30)</f>
        <v>41329</v>
      </c>
      <c r="C30" s="44">
        <v>63.7</v>
      </c>
      <c r="D30" s="49"/>
      <c r="E30" s="40"/>
      <c r="F30" s="44">
        <v>65.099999999999994</v>
      </c>
      <c r="G30" s="35">
        <f t="shared" si="2"/>
        <v>128.80000000000001</v>
      </c>
      <c r="H30" s="4">
        <f>IF(G30="","0",G30/1.055)</f>
        <v>122.08530805687205</v>
      </c>
      <c r="I30" s="5">
        <f t="shared" si="0"/>
        <v>6.7146919431279626</v>
      </c>
      <c r="J30" s="1">
        <f t="shared" si="4"/>
        <v>128.80000000000001</v>
      </c>
      <c r="K30" s="1">
        <f t="shared" si="3"/>
        <v>0</v>
      </c>
      <c r="L30" s="1">
        <f t="shared" si="1"/>
        <v>257.60000000000002</v>
      </c>
    </row>
    <row r="31" spans="1:12">
      <c r="A31" s="12">
        <v>25</v>
      </c>
      <c r="B31" s="21">
        <f>DATE(E2,C2,A31)</f>
        <v>41330</v>
      </c>
      <c r="C31" s="41">
        <v>52.85</v>
      </c>
      <c r="D31" s="48">
        <v>22.5</v>
      </c>
      <c r="E31" s="41"/>
      <c r="F31" s="41">
        <v>23.5</v>
      </c>
      <c r="G31" s="35">
        <f t="shared" si="2"/>
        <v>98.85</v>
      </c>
      <c r="H31" s="4">
        <f t="shared" si="5"/>
        <v>93.69668246445498</v>
      </c>
      <c r="I31" s="5">
        <f t="shared" si="0"/>
        <v>5.1533175355450238</v>
      </c>
      <c r="J31" s="1">
        <f t="shared" si="4"/>
        <v>98.850000000000009</v>
      </c>
      <c r="K31" s="1">
        <f t="shared" si="3"/>
        <v>-9.7699626167013776E-15</v>
      </c>
      <c r="L31" s="1">
        <f t="shared" si="1"/>
        <v>197.70000000000002</v>
      </c>
    </row>
    <row r="32" spans="1:12">
      <c r="A32" s="12">
        <v>26</v>
      </c>
      <c r="B32" s="21">
        <f>DATE(E2,C2,A32)</f>
        <v>41331</v>
      </c>
      <c r="C32" s="40">
        <v>46</v>
      </c>
      <c r="D32" s="45">
        <v>35</v>
      </c>
      <c r="E32" s="40"/>
      <c r="F32" s="40"/>
      <c r="G32" s="35">
        <f t="shared" si="2"/>
        <v>81</v>
      </c>
      <c r="H32" s="4">
        <f t="shared" si="5"/>
        <v>76.777251184834128</v>
      </c>
      <c r="I32" s="5">
        <f t="shared" si="0"/>
        <v>4.2227488151658772</v>
      </c>
      <c r="J32" s="1">
        <f t="shared" si="4"/>
        <v>81</v>
      </c>
      <c r="K32" s="1">
        <f t="shared" si="3"/>
        <v>0</v>
      </c>
      <c r="L32" s="1">
        <f t="shared" si="1"/>
        <v>162</v>
      </c>
    </row>
    <row r="33" spans="1:12">
      <c r="A33" s="12">
        <v>27</v>
      </c>
      <c r="B33" s="21">
        <f>DATE(E2,C2,A33)</f>
        <v>41332</v>
      </c>
      <c r="C33" s="40">
        <v>62.3</v>
      </c>
      <c r="D33" s="45">
        <v>70.5</v>
      </c>
      <c r="E33" s="40"/>
      <c r="F33" s="42">
        <v>10</v>
      </c>
      <c r="G33" s="35">
        <f t="shared" si="2"/>
        <v>142.80000000000001</v>
      </c>
      <c r="H33" s="4">
        <f t="shared" si="5"/>
        <v>135.35545023696685</v>
      </c>
      <c r="I33" s="5">
        <f t="shared" si="0"/>
        <v>7.4445497630331765</v>
      </c>
      <c r="J33" s="1">
        <f t="shared" si="4"/>
        <v>142.80000000000001</v>
      </c>
      <c r="K33" s="1">
        <f t="shared" si="3"/>
        <v>-1.0658141036401503E-14</v>
      </c>
      <c r="L33" s="1">
        <f t="shared" si="1"/>
        <v>285.60000000000002</v>
      </c>
    </row>
    <row r="34" spans="1:12">
      <c r="A34" s="12">
        <v>28</v>
      </c>
      <c r="B34" s="21">
        <f>DATE(E2,C2,A34)</f>
        <v>41333</v>
      </c>
      <c r="C34" s="40">
        <v>58.2</v>
      </c>
      <c r="D34" s="45">
        <v>25</v>
      </c>
      <c r="E34" s="40"/>
      <c r="F34" s="40"/>
      <c r="G34" s="35">
        <f t="shared" si="2"/>
        <v>83.2</v>
      </c>
      <c r="H34" s="4">
        <f t="shared" si="5"/>
        <v>78.862559241706165</v>
      </c>
      <c r="I34" s="5">
        <f t="shared" si="0"/>
        <v>4.3374407582938392</v>
      </c>
      <c r="J34" s="1">
        <f t="shared" si="4"/>
        <v>83.2</v>
      </c>
      <c r="K34" s="1">
        <f t="shared" si="3"/>
        <v>0</v>
      </c>
    </row>
    <row r="35" spans="1:12">
      <c r="A35" s="12">
        <v>29</v>
      </c>
      <c r="B35" s="21">
        <f>DATE(E2,C2,A35)</f>
        <v>41334</v>
      </c>
      <c r="C35" s="40">
        <v>51.7</v>
      </c>
      <c r="D35" s="45">
        <v>11</v>
      </c>
      <c r="E35" s="40"/>
      <c r="F35" s="40">
        <v>8.4</v>
      </c>
      <c r="G35" s="35">
        <f t="shared" si="2"/>
        <v>71.100000000000009</v>
      </c>
      <c r="H35" s="4">
        <f t="shared" si="5"/>
        <v>67.393364928909961</v>
      </c>
      <c r="I35" s="5">
        <f t="shared" si="0"/>
        <v>3.706635071090048</v>
      </c>
      <c r="J35" s="1">
        <f t="shared" si="4"/>
        <v>71.100000000000009</v>
      </c>
      <c r="K35" s="1">
        <f t="shared" si="3"/>
        <v>0</v>
      </c>
      <c r="L35" s="1">
        <f t="shared" si="1"/>
        <v>142.20000000000002</v>
      </c>
    </row>
    <row r="36" spans="1:12">
      <c r="A36" s="12">
        <v>30</v>
      </c>
      <c r="B36" s="21">
        <f>DATE(E2,C2,A36)</f>
        <v>41335</v>
      </c>
      <c r="C36" s="40">
        <v>53</v>
      </c>
      <c r="D36" s="49">
        <v>11</v>
      </c>
      <c r="E36" s="40"/>
      <c r="F36" s="40"/>
      <c r="G36" s="35">
        <f t="shared" si="2"/>
        <v>64</v>
      </c>
      <c r="H36" s="4">
        <f t="shared" si="5"/>
        <v>60.66350710900474</v>
      </c>
      <c r="I36" s="5">
        <f t="shared" si="0"/>
        <v>3.3364928909952609</v>
      </c>
      <c r="J36" s="1">
        <f t="shared" si="4"/>
        <v>64</v>
      </c>
      <c r="K36" s="1">
        <f t="shared" si="3"/>
        <v>0</v>
      </c>
      <c r="L36" s="1">
        <f>H36+I36+J36+K36</f>
        <v>128</v>
      </c>
    </row>
    <row r="37" spans="1:12" ht="12" thickBot="1">
      <c r="A37" s="13">
        <v>31</v>
      </c>
      <c r="B37" s="22">
        <f>DATE(E2,C2,A37)</f>
        <v>41336</v>
      </c>
      <c r="C37" s="40">
        <v>49</v>
      </c>
      <c r="D37" s="40">
        <v>28.5</v>
      </c>
      <c r="E37" s="39"/>
      <c r="F37" s="40">
        <v>8</v>
      </c>
      <c r="G37" s="36">
        <f t="shared" si="2"/>
        <v>85.5</v>
      </c>
      <c r="H37" s="4">
        <f>IF(G37="","",G37)</f>
        <v>85.5</v>
      </c>
      <c r="I37" s="5">
        <f>IF(G37="","",G37/1.055*0)</f>
        <v>0</v>
      </c>
      <c r="J37" s="1">
        <f t="shared" si="4"/>
        <v>85.5</v>
      </c>
      <c r="K37" s="1">
        <f t="shared" si="3"/>
        <v>0</v>
      </c>
    </row>
    <row r="38" spans="1:12" ht="12" thickBot="1">
      <c r="C38" s="1">
        <f>SUM(C7:C37)</f>
        <v>1570</v>
      </c>
      <c r="D38" s="1">
        <f>SUM(D7:D37)</f>
        <v>924.5</v>
      </c>
      <c r="E38" s="1">
        <f>SUM(E7:E37)</f>
        <v>0</v>
      </c>
      <c r="F38" s="1">
        <f>SUM(F7:F37)</f>
        <v>581.53</v>
      </c>
    </row>
    <row r="39" spans="1:12" ht="12" thickBot="1">
      <c r="F39" s="8" t="s">
        <v>5</v>
      </c>
      <c r="G39" s="6">
        <f>SUM(G7:G38)</f>
        <v>3076.03</v>
      </c>
      <c r="H39" s="1">
        <f>SUM(H7:H37)</f>
        <v>2920.1255924170628</v>
      </c>
      <c r="I39" s="1">
        <f>SUM(I7:I37)</f>
        <v>155.9044075829384</v>
      </c>
      <c r="J39" s="1">
        <f>SUM(J7:J36)</f>
        <v>2990.53</v>
      </c>
      <c r="K39" s="1">
        <f>SUM(K7:K36)</f>
        <v>-1.2612133559741778E-13</v>
      </c>
      <c r="L39" s="1">
        <f>SUM(L7:L36)</f>
        <v>5040.8600000000006</v>
      </c>
    </row>
    <row r="40" spans="1:12">
      <c r="J40" s="1">
        <v>28696</v>
      </c>
    </row>
    <row r="41" spans="1:12">
      <c r="H41" s="1">
        <f>H40+J40</f>
        <v>28696</v>
      </c>
    </row>
    <row r="42" spans="1:12">
      <c r="F42" s="43" t="s">
        <v>44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verticalDpi="1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BM164"/>
  <sheetViews>
    <sheetView showGridLines="0" workbookViewId="0">
      <selection activeCell="B6" sqref="B6:I152"/>
    </sheetView>
  </sheetViews>
  <sheetFormatPr baseColWidth="10" defaultRowHeight="11.25"/>
  <cols>
    <col min="1" max="1" width="12" style="14"/>
    <col min="2" max="2" width="10.1640625" style="18" bestFit="1" customWidth="1"/>
    <col min="3" max="3" width="13.1640625" style="14" customWidth="1"/>
    <col min="4" max="4" width="12.1640625" style="14" customWidth="1"/>
    <col min="5" max="5" width="12" style="14"/>
    <col min="6" max="6" width="14" style="14" bestFit="1" customWidth="1"/>
    <col min="7" max="8" width="13.5" style="23" customWidth="1"/>
    <col min="9" max="16384" width="12" style="14"/>
  </cols>
  <sheetData>
    <row r="2" spans="1:65" ht="15.75" customHeight="1"/>
    <row r="4" spans="1:65" s="17" customFormat="1" ht="12" thickBot="1">
      <c r="A4" s="14"/>
      <c r="B4" s="18"/>
      <c r="C4" s="14"/>
      <c r="D4" s="14"/>
      <c r="E4" s="14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K4" s="16"/>
      <c r="AM4" s="16"/>
      <c r="AO4" s="16"/>
      <c r="AQ4" s="16"/>
      <c r="AS4" s="16"/>
      <c r="AU4" s="16"/>
      <c r="AW4" s="16"/>
      <c r="AY4" s="16"/>
      <c r="BA4" s="16"/>
      <c r="BC4" s="16"/>
      <c r="BE4" s="16"/>
      <c r="BG4" s="16"/>
      <c r="BI4" s="16"/>
      <c r="BK4" s="16"/>
      <c r="BM4" s="16"/>
    </row>
    <row r="5" spans="1:65" ht="12" thickBot="1">
      <c r="B5" s="24" t="s">
        <v>23</v>
      </c>
      <c r="C5" s="25" t="s">
        <v>24</v>
      </c>
      <c r="D5" s="26" t="s">
        <v>25</v>
      </c>
      <c r="E5" s="25" t="s">
        <v>26</v>
      </c>
      <c r="F5" s="27" t="s">
        <v>27</v>
      </c>
      <c r="G5" s="28" t="s">
        <v>28</v>
      </c>
      <c r="H5" s="28" t="s">
        <v>29</v>
      </c>
      <c r="I5" s="25" t="s">
        <v>36</v>
      </c>
    </row>
    <row r="6" spans="1:65">
      <c r="A6" s="18"/>
      <c r="B6" s="18">
        <v>40269</v>
      </c>
      <c r="C6" s="14" t="s">
        <v>30</v>
      </c>
      <c r="D6" s="37">
        <v>511000</v>
      </c>
      <c r="E6" s="1"/>
      <c r="F6" s="29" t="s">
        <v>35</v>
      </c>
      <c r="G6" s="23">
        <v>20</v>
      </c>
      <c r="I6" s="14" t="s">
        <v>37</v>
      </c>
    </row>
    <row r="7" spans="1:65">
      <c r="B7" s="18">
        <v>40269</v>
      </c>
      <c r="C7" s="14" t="s">
        <v>30</v>
      </c>
      <c r="D7" s="37">
        <v>511100</v>
      </c>
      <c r="E7" s="1"/>
      <c r="F7" s="29" t="s">
        <v>38</v>
      </c>
      <c r="G7" s="23">
        <v>55</v>
      </c>
      <c r="I7" s="14" t="s">
        <v>37</v>
      </c>
    </row>
    <row r="8" spans="1:65">
      <c r="B8" s="18">
        <v>40269</v>
      </c>
      <c r="C8" s="14" t="s">
        <v>30</v>
      </c>
      <c r="D8" s="37">
        <v>511300</v>
      </c>
      <c r="E8" s="1"/>
      <c r="F8" s="29" t="s">
        <v>39</v>
      </c>
      <c r="G8" s="23">
        <v>77</v>
      </c>
      <c r="I8" s="14" t="s">
        <v>37</v>
      </c>
    </row>
    <row r="9" spans="1:65">
      <c r="B9" s="18">
        <v>40269</v>
      </c>
      <c r="C9" s="14" t="s">
        <v>30</v>
      </c>
      <c r="D9" s="37">
        <v>511200</v>
      </c>
      <c r="E9" s="1"/>
      <c r="F9" s="29" t="s">
        <v>40</v>
      </c>
      <c r="G9" s="23">
        <v>0</v>
      </c>
      <c r="I9" s="14" t="s">
        <v>37</v>
      </c>
    </row>
    <row r="10" spans="1:65">
      <c r="B10" s="18">
        <v>40269</v>
      </c>
      <c r="C10" s="14" t="s">
        <v>30</v>
      </c>
      <c r="D10" s="37">
        <v>701400</v>
      </c>
      <c r="E10" s="1"/>
      <c r="F10" s="29" t="s">
        <v>41</v>
      </c>
      <c r="H10" s="23">
        <v>41.97</v>
      </c>
      <c r="I10" s="14" t="s">
        <v>37</v>
      </c>
    </row>
    <row r="11" spans="1:65">
      <c r="B11" s="18">
        <v>40269</v>
      </c>
      <c r="C11" s="14" t="s">
        <v>30</v>
      </c>
      <c r="D11" s="37">
        <v>445710</v>
      </c>
      <c r="E11" s="1"/>
      <c r="F11" s="29" t="s">
        <v>33</v>
      </c>
      <c r="H11" s="23">
        <v>8.18</v>
      </c>
      <c r="I11" s="14" t="s">
        <v>37</v>
      </c>
    </row>
    <row r="12" spans="1:65">
      <c r="B12" s="18">
        <v>40270</v>
      </c>
      <c r="C12" s="14" t="s">
        <v>30</v>
      </c>
      <c r="D12" s="37">
        <v>511000</v>
      </c>
      <c r="E12" s="1"/>
      <c r="F12" s="29" t="s">
        <v>35</v>
      </c>
      <c r="G12" s="23">
        <v>880</v>
      </c>
      <c r="I12" s="14" t="s">
        <v>37</v>
      </c>
    </row>
    <row r="13" spans="1:65">
      <c r="B13" s="18">
        <v>40270</v>
      </c>
      <c r="C13" s="14" t="s">
        <v>30</v>
      </c>
      <c r="D13" s="37">
        <v>511100</v>
      </c>
      <c r="E13" s="1"/>
      <c r="F13" s="29" t="s">
        <v>38</v>
      </c>
      <c r="G13" s="23">
        <v>64.25</v>
      </c>
      <c r="I13" s="14" t="s">
        <v>37</v>
      </c>
    </row>
    <row r="14" spans="1:65">
      <c r="B14" s="18">
        <v>40270</v>
      </c>
      <c r="C14" s="14" t="s">
        <v>30</v>
      </c>
      <c r="D14" s="37">
        <v>511300</v>
      </c>
      <c r="E14" s="1"/>
      <c r="F14" s="29" t="s">
        <v>39</v>
      </c>
      <c r="G14" s="23">
        <v>70</v>
      </c>
      <c r="I14" s="14" t="s">
        <v>37</v>
      </c>
    </row>
    <row r="15" spans="1:65">
      <c r="B15" s="18">
        <v>40270</v>
      </c>
      <c r="C15" s="14" t="s">
        <v>30</v>
      </c>
      <c r="D15" s="37">
        <v>511200</v>
      </c>
      <c r="E15" s="1"/>
      <c r="F15" s="29" t="s">
        <v>40</v>
      </c>
      <c r="G15" s="23">
        <v>161.65</v>
      </c>
      <c r="I15" s="14" t="s">
        <v>37</v>
      </c>
    </row>
    <row r="16" spans="1:65">
      <c r="B16" s="18">
        <v>40270</v>
      </c>
      <c r="C16" s="14" t="s">
        <v>30</v>
      </c>
      <c r="D16" s="37">
        <v>701400</v>
      </c>
      <c r="E16" s="1"/>
      <c r="F16" s="29" t="s">
        <v>41</v>
      </c>
      <c r="H16" s="23">
        <v>14.61</v>
      </c>
      <c r="I16" s="14" t="s">
        <v>37</v>
      </c>
    </row>
    <row r="17" spans="2:9">
      <c r="B17" s="18">
        <v>40270</v>
      </c>
      <c r="C17" s="14" t="s">
        <v>30</v>
      </c>
      <c r="D17" s="37">
        <v>445710</v>
      </c>
      <c r="E17" s="1"/>
      <c r="F17" s="29" t="s">
        <v>33</v>
      </c>
      <c r="H17" s="23">
        <v>2.84</v>
      </c>
      <c r="I17" s="14" t="s">
        <v>37</v>
      </c>
    </row>
    <row r="18" spans="2:9">
      <c r="B18" s="18">
        <v>40271</v>
      </c>
      <c r="C18" s="14" t="s">
        <v>30</v>
      </c>
      <c r="D18" s="37">
        <v>511000</v>
      </c>
      <c r="E18" s="1"/>
      <c r="F18" s="29" t="s">
        <v>35</v>
      </c>
      <c r="G18" s="23">
        <v>725</v>
      </c>
      <c r="I18" s="14" t="s">
        <v>37</v>
      </c>
    </row>
    <row r="19" spans="2:9">
      <c r="B19" s="18">
        <v>40271</v>
      </c>
      <c r="C19" s="14" t="s">
        <v>30</v>
      </c>
      <c r="D19" s="37">
        <v>511100</v>
      </c>
      <c r="E19" s="1"/>
      <c r="F19" s="29" t="s">
        <v>38</v>
      </c>
      <c r="G19" s="23">
        <v>77.8</v>
      </c>
      <c r="I19" s="14" t="s">
        <v>37</v>
      </c>
    </row>
    <row r="20" spans="2:9">
      <c r="B20" s="18">
        <v>40271</v>
      </c>
      <c r="C20" s="14" t="s">
        <v>30</v>
      </c>
      <c r="D20" s="37">
        <v>511200</v>
      </c>
      <c r="E20" s="1"/>
      <c r="F20" s="29" t="s">
        <v>40</v>
      </c>
      <c r="G20" s="23">
        <v>207.19</v>
      </c>
      <c r="I20" s="14" t="s">
        <v>37</v>
      </c>
    </row>
    <row r="21" spans="2:9">
      <c r="B21" s="18">
        <v>40271</v>
      </c>
      <c r="C21" s="14" t="s">
        <v>30</v>
      </c>
      <c r="D21" s="37">
        <v>701400</v>
      </c>
      <c r="E21" s="1"/>
      <c r="F21" s="29" t="s">
        <v>41</v>
      </c>
      <c r="H21" s="23">
        <v>21.37</v>
      </c>
      <c r="I21" s="14" t="s">
        <v>37</v>
      </c>
    </row>
    <row r="22" spans="2:9">
      <c r="B22" s="18">
        <v>40271</v>
      </c>
      <c r="C22" s="14" t="s">
        <v>30</v>
      </c>
      <c r="D22" s="37">
        <v>445710</v>
      </c>
      <c r="E22" s="1"/>
      <c r="F22" s="29" t="s">
        <v>33</v>
      </c>
      <c r="H22" s="23">
        <v>4.18</v>
      </c>
      <c r="I22" s="14" t="s">
        <v>37</v>
      </c>
    </row>
    <row r="23" spans="2:9">
      <c r="B23" s="18">
        <v>40272</v>
      </c>
      <c r="C23" s="14" t="s">
        <v>30</v>
      </c>
      <c r="D23" s="37">
        <v>511000</v>
      </c>
      <c r="E23" s="1"/>
      <c r="F23" s="29" t="s">
        <v>35</v>
      </c>
      <c r="G23" s="23">
        <v>825</v>
      </c>
      <c r="I23" s="14" t="s">
        <v>37</v>
      </c>
    </row>
    <row r="24" spans="2:9">
      <c r="B24" s="18">
        <v>40272</v>
      </c>
      <c r="C24" s="14" t="s">
        <v>30</v>
      </c>
      <c r="D24" s="37">
        <v>511100</v>
      </c>
      <c r="E24" s="1"/>
      <c r="F24" s="29" t="s">
        <v>38</v>
      </c>
      <c r="G24" s="23">
        <v>79.5</v>
      </c>
      <c r="I24" s="14" t="s">
        <v>37</v>
      </c>
    </row>
    <row r="25" spans="2:9">
      <c r="B25" s="18">
        <v>40272</v>
      </c>
      <c r="C25" s="14" t="s">
        <v>30</v>
      </c>
      <c r="D25" s="37">
        <v>511300</v>
      </c>
      <c r="E25" s="1"/>
      <c r="F25" s="29" t="s">
        <v>39</v>
      </c>
      <c r="G25" s="23">
        <v>2.9</v>
      </c>
      <c r="I25" s="14" t="s">
        <v>37</v>
      </c>
    </row>
    <row r="26" spans="2:9">
      <c r="B26" s="18">
        <v>40272</v>
      </c>
      <c r="C26" s="14" t="s">
        <v>30</v>
      </c>
      <c r="D26" s="37">
        <v>511200</v>
      </c>
      <c r="E26" s="1"/>
      <c r="F26" s="29" t="s">
        <v>40</v>
      </c>
      <c r="G26" s="23">
        <v>148</v>
      </c>
      <c r="I26" s="14" t="s">
        <v>37</v>
      </c>
    </row>
    <row r="27" spans="2:9">
      <c r="B27" s="18">
        <v>40272</v>
      </c>
      <c r="C27" s="14" t="s">
        <v>30</v>
      </c>
      <c r="D27" s="37">
        <v>701400</v>
      </c>
      <c r="E27" s="1"/>
      <c r="F27" s="29" t="s">
        <v>41</v>
      </c>
      <c r="H27" s="23">
        <v>15.01</v>
      </c>
      <c r="I27" s="14" t="s">
        <v>37</v>
      </c>
    </row>
    <row r="28" spans="2:9">
      <c r="B28" s="18">
        <v>40272</v>
      </c>
      <c r="C28" s="14" t="s">
        <v>30</v>
      </c>
      <c r="D28" s="37">
        <v>445710</v>
      </c>
      <c r="E28" s="1"/>
      <c r="F28" s="29" t="s">
        <v>33</v>
      </c>
      <c r="H28" s="23">
        <v>2.94</v>
      </c>
      <c r="I28" s="14" t="s">
        <v>37</v>
      </c>
    </row>
    <row r="29" spans="2:9">
      <c r="B29" s="18">
        <v>40273</v>
      </c>
      <c r="C29" s="14" t="s">
        <v>30</v>
      </c>
      <c r="D29" s="37">
        <v>511000</v>
      </c>
      <c r="E29" s="1"/>
      <c r="F29" s="29" t="s">
        <v>35</v>
      </c>
      <c r="G29" s="23">
        <v>700</v>
      </c>
      <c r="I29" s="14" t="s">
        <v>37</v>
      </c>
    </row>
    <row r="30" spans="2:9">
      <c r="B30" s="18">
        <v>40273</v>
      </c>
      <c r="C30" s="14" t="s">
        <v>30</v>
      </c>
      <c r="D30" s="37">
        <v>511100</v>
      </c>
      <c r="E30" s="1"/>
      <c r="F30" s="29" t="s">
        <v>38</v>
      </c>
      <c r="G30" s="23">
        <v>45.65</v>
      </c>
      <c r="I30" s="14" t="s">
        <v>37</v>
      </c>
    </row>
    <row r="31" spans="2:9">
      <c r="B31" s="18">
        <v>40273</v>
      </c>
      <c r="C31" s="14" t="s">
        <v>30</v>
      </c>
      <c r="D31" s="37">
        <v>511200</v>
      </c>
      <c r="E31" s="1"/>
      <c r="F31" s="29" t="s">
        <v>40</v>
      </c>
      <c r="G31" s="23">
        <v>227.29</v>
      </c>
      <c r="I31" s="14" t="s">
        <v>37</v>
      </c>
    </row>
    <row r="32" spans="2:9">
      <c r="B32" s="18">
        <v>40273</v>
      </c>
      <c r="C32" s="14" t="s">
        <v>30</v>
      </c>
      <c r="D32" s="37">
        <v>701400</v>
      </c>
      <c r="E32" s="1"/>
      <c r="F32" s="29" t="s">
        <v>41</v>
      </c>
      <c r="H32" s="23">
        <v>28.18</v>
      </c>
      <c r="I32" s="14" t="s">
        <v>37</v>
      </c>
    </row>
    <row r="33" spans="2:9">
      <c r="B33" s="18">
        <v>40273</v>
      </c>
      <c r="C33" s="14" t="s">
        <v>30</v>
      </c>
      <c r="D33" s="37">
        <v>445710</v>
      </c>
      <c r="E33" s="1"/>
      <c r="F33" s="29" t="s">
        <v>33</v>
      </c>
      <c r="H33" s="23">
        <v>5.52</v>
      </c>
      <c r="I33" s="14" t="s">
        <v>37</v>
      </c>
    </row>
    <row r="34" spans="2:9">
      <c r="B34" s="18">
        <v>40274</v>
      </c>
      <c r="C34" s="14" t="s">
        <v>30</v>
      </c>
      <c r="D34" s="37">
        <v>511000</v>
      </c>
      <c r="E34" s="1"/>
      <c r="F34" s="29" t="s">
        <v>35</v>
      </c>
      <c r="G34" s="23">
        <v>885</v>
      </c>
      <c r="I34" s="14" t="s">
        <v>37</v>
      </c>
    </row>
    <row r="35" spans="2:9">
      <c r="B35" s="18">
        <v>40274</v>
      </c>
      <c r="C35" s="14" t="s">
        <v>30</v>
      </c>
      <c r="D35" s="37">
        <v>511100</v>
      </c>
      <c r="E35" s="1"/>
      <c r="F35" s="29" t="s">
        <v>38</v>
      </c>
      <c r="G35" s="23">
        <v>74.349999999999994</v>
      </c>
      <c r="I35" s="14" t="s">
        <v>37</v>
      </c>
    </row>
    <row r="36" spans="2:9">
      <c r="B36" s="18">
        <v>40274</v>
      </c>
      <c r="C36" s="14" t="s">
        <v>30</v>
      </c>
      <c r="D36" s="37">
        <v>511300</v>
      </c>
      <c r="E36" s="1"/>
      <c r="F36" s="29" t="s">
        <v>39</v>
      </c>
      <c r="G36" s="23">
        <v>14.3</v>
      </c>
      <c r="I36" s="14" t="s">
        <v>37</v>
      </c>
    </row>
    <row r="37" spans="2:9">
      <c r="B37" s="18">
        <v>40274</v>
      </c>
      <c r="C37" s="14" t="s">
        <v>30</v>
      </c>
      <c r="D37" s="37">
        <v>511200</v>
      </c>
      <c r="E37" s="1"/>
      <c r="F37" s="29" t="s">
        <v>40</v>
      </c>
      <c r="G37" s="23">
        <v>113.72</v>
      </c>
      <c r="I37" s="14" t="s">
        <v>37</v>
      </c>
    </row>
    <row r="38" spans="2:9">
      <c r="B38" s="18">
        <v>40274</v>
      </c>
      <c r="C38" s="14" t="s">
        <v>30</v>
      </c>
      <c r="D38" s="37">
        <v>701400</v>
      </c>
      <c r="E38" s="1"/>
      <c r="F38" s="29" t="s">
        <v>41</v>
      </c>
      <c r="H38" s="23">
        <v>24.39</v>
      </c>
      <c r="I38" s="14" t="s">
        <v>37</v>
      </c>
    </row>
    <row r="39" spans="2:9">
      <c r="B39" s="18">
        <v>40274</v>
      </c>
      <c r="C39" s="14" t="s">
        <v>30</v>
      </c>
      <c r="D39" s="37">
        <v>445710</v>
      </c>
      <c r="E39" s="1"/>
      <c r="F39" s="29" t="s">
        <v>33</v>
      </c>
      <c r="H39" s="23">
        <v>4.78</v>
      </c>
      <c r="I39" s="14" t="s">
        <v>37</v>
      </c>
    </row>
    <row r="40" spans="2:9">
      <c r="B40" s="18">
        <v>40276</v>
      </c>
      <c r="C40" s="14" t="s">
        <v>30</v>
      </c>
      <c r="D40" s="37">
        <v>511000</v>
      </c>
      <c r="E40" s="1"/>
      <c r="F40" s="29" t="s">
        <v>35</v>
      </c>
      <c r="G40" s="23">
        <v>1315</v>
      </c>
      <c r="I40" s="14" t="s">
        <v>37</v>
      </c>
    </row>
    <row r="41" spans="2:9">
      <c r="B41" s="18">
        <v>40276</v>
      </c>
      <c r="C41" s="14" t="s">
        <v>30</v>
      </c>
      <c r="D41" s="37">
        <v>511100</v>
      </c>
      <c r="E41" s="1"/>
      <c r="F41" s="29" t="s">
        <v>38</v>
      </c>
      <c r="G41" s="23">
        <v>230.25</v>
      </c>
      <c r="I41" s="14" t="s">
        <v>37</v>
      </c>
    </row>
    <row r="42" spans="2:9">
      <c r="B42" s="18">
        <v>40276</v>
      </c>
      <c r="C42" s="14" t="s">
        <v>30</v>
      </c>
      <c r="D42" s="37">
        <v>511300</v>
      </c>
      <c r="E42" s="1"/>
      <c r="F42" s="29" t="s">
        <v>39</v>
      </c>
      <c r="G42" s="23">
        <v>159.65</v>
      </c>
      <c r="I42" s="14" t="s">
        <v>37</v>
      </c>
    </row>
    <row r="43" spans="2:9">
      <c r="B43" s="18">
        <v>40276</v>
      </c>
      <c r="C43" s="14" t="s">
        <v>30</v>
      </c>
      <c r="D43" s="37">
        <v>511200</v>
      </c>
      <c r="E43" s="1"/>
      <c r="F43" s="29" t="s">
        <v>40</v>
      </c>
      <c r="G43" s="23">
        <v>131.68</v>
      </c>
      <c r="I43" s="14" t="s">
        <v>37</v>
      </c>
    </row>
    <row r="44" spans="2:9">
      <c r="B44" s="18">
        <v>40276</v>
      </c>
      <c r="C44" s="14" t="s">
        <v>30</v>
      </c>
      <c r="D44" s="37">
        <v>701400</v>
      </c>
      <c r="E44" s="1"/>
      <c r="F44" s="29" t="s">
        <v>41</v>
      </c>
      <c r="H44" s="23">
        <v>51.84</v>
      </c>
      <c r="I44" s="14" t="s">
        <v>37</v>
      </c>
    </row>
    <row r="45" spans="2:9">
      <c r="B45" s="18">
        <v>40276</v>
      </c>
      <c r="C45" s="14" t="s">
        <v>30</v>
      </c>
      <c r="D45" s="37">
        <v>445710</v>
      </c>
      <c r="E45" s="1"/>
      <c r="F45" s="29" t="s">
        <v>33</v>
      </c>
      <c r="H45" s="23">
        <v>10.16</v>
      </c>
      <c r="I45" s="14" t="s">
        <v>37</v>
      </c>
    </row>
    <row r="46" spans="2:9">
      <c r="B46" s="18">
        <v>40277</v>
      </c>
      <c r="C46" s="14" t="s">
        <v>30</v>
      </c>
      <c r="D46" s="37">
        <v>511000</v>
      </c>
      <c r="E46" s="1"/>
      <c r="F46" s="29" t="s">
        <v>35</v>
      </c>
      <c r="G46" s="23">
        <v>900</v>
      </c>
      <c r="I46" s="14" t="s">
        <v>37</v>
      </c>
    </row>
    <row r="47" spans="2:9">
      <c r="B47" s="18">
        <v>40277</v>
      </c>
      <c r="C47" s="14" t="s">
        <v>30</v>
      </c>
      <c r="D47" s="37">
        <v>511100</v>
      </c>
      <c r="E47" s="1"/>
      <c r="F47" s="29" t="s">
        <v>38</v>
      </c>
      <c r="G47" s="23">
        <v>85.3</v>
      </c>
      <c r="I47" s="14" t="s">
        <v>37</v>
      </c>
    </row>
    <row r="48" spans="2:9">
      <c r="B48" s="18">
        <v>40277</v>
      </c>
      <c r="C48" s="14" t="s">
        <v>30</v>
      </c>
      <c r="D48" s="37">
        <v>511300</v>
      </c>
      <c r="E48" s="1"/>
      <c r="F48" s="29" t="s">
        <v>39</v>
      </c>
      <c r="G48" s="23">
        <v>7.6</v>
      </c>
      <c r="I48" s="14" t="s">
        <v>37</v>
      </c>
    </row>
    <row r="49" spans="2:9">
      <c r="B49" s="18">
        <v>40277</v>
      </c>
      <c r="C49" s="14" t="s">
        <v>30</v>
      </c>
      <c r="D49" s="37">
        <v>511200</v>
      </c>
      <c r="E49" s="1"/>
      <c r="F49" s="29" t="s">
        <v>40</v>
      </c>
      <c r="G49" s="23">
        <v>169.8</v>
      </c>
      <c r="I49" s="14" t="s">
        <v>37</v>
      </c>
    </row>
    <row r="50" spans="2:9">
      <c r="B50" s="18">
        <v>40277</v>
      </c>
      <c r="C50" s="14" t="s">
        <v>30</v>
      </c>
      <c r="D50" s="37">
        <v>701400</v>
      </c>
      <c r="E50" s="1"/>
      <c r="F50" s="29" t="s">
        <v>41</v>
      </c>
      <c r="H50" s="23">
        <v>21.58</v>
      </c>
      <c r="I50" s="14" t="s">
        <v>37</v>
      </c>
    </row>
    <row r="51" spans="2:9">
      <c r="B51" s="18">
        <v>40277</v>
      </c>
      <c r="C51" s="14" t="s">
        <v>30</v>
      </c>
      <c r="D51" s="37">
        <v>445710</v>
      </c>
      <c r="E51" s="1"/>
      <c r="F51" s="29" t="s">
        <v>33</v>
      </c>
      <c r="H51" s="23">
        <v>4.3</v>
      </c>
      <c r="I51" s="14" t="s">
        <v>37</v>
      </c>
    </row>
    <row r="52" spans="2:9">
      <c r="B52" s="18">
        <v>40278</v>
      </c>
      <c r="C52" s="14" t="s">
        <v>30</v>
      </c>
      <c r="D52" s="37">
        <v>511000</v>
      </c>
      <c r="E52" s="1"/>
      <c r="F52" s="29" t="s">
        <v>35</v>
      </c>
      <c r="G52" s="23">
        <v>825</v>
      </c>
      <c r="I52" s="14" t="s">
        <v>37</v>
      </c>
    </row>
    <row r="53" spans="2:9">
      <c r="B53" s="18">
        <v>40278</v>
      </c>
      <c r="C53" s="14" t="s">
        <v>30</v>
      </c>
      <c r="D53" s="37">
        <v>511100</v>
      </c>
      <c r="E53" s="1"/>
      <c r="F53" s="29" t="s">
        <v>38</v>
      </c>
      <c r="G53" s="23">
        <v>77.8</v>
      </c>
      <c r="I53" s="14" t="s">
        <v>37</v>
      </c>
    </row>
    <row r="54" spans="2:9">
      <c r="B54" s="18">
        <v>40278</v>
      </c>
      <c r="C54" s="14" t="s">
        <v>30</v>
      </c>
      <c r="D54" s="37">
        <v>511300</v>
      </c>
      <c r="E54" s="1"/>
      <c r="F54" s="29" t="s">
        <v>39</v>
      </c>
      <c r="G54" s="23">
        <v>15.9</v>
      </c>
      <c r="I54" s="14" t="s">
        <v>37</v>
      </c>
    </row>
    <row r="55" spans="2:9">
      <c r="B55" s="18">
        <v>40278</v>
      </c>
      <c r="C55" s="14" t="s">
        <v>30</v>
      </c>
      <c r="D55" s="37">
        <v>511200</v>
      </c>
      <c r="E55" s="1"/>
      <c r="F55" s="29" t="s">
        <v>40</v>
      </c>
      <c r="G55" s="23">
        <v>141.38999999999999</v>
      </c>
      <c r="I55" s="14" t="s">
        <v>37</v>
      </c>
    </row>
    <row r="56" spans="2:9">
      <c r="B56" s="18">
        <v>40278</v>
      </c>
      <c r="C56" s="14" t="s">
        <v>30</v>
      </c>
      <c r="D56" s="37">
        <v>701400</v>
      </c>
      <c r="E56" s="1"/>
      <c r="F56" s="29" t="s">
        <v>41</v>
      </c>
      <c r="H56" s="23">
        <v>14.1</v>
      </c>
      <c r="I56" s="14" t="s">
        <v>37</v>
      </c>
    </row>
    <row r="57" spans="2:9">
      <c r="B57" s="18">
        <v>40278</v>
      </c>
      <c r="C57" s="14" t="s">
        <v>30</v>
      </c>
      <c r="D57" s="37">
        <v>445710</v>
      </c>
      <c r="E57" s="1"/>
      <c r="F57" s="29" t="s">
        <v>33</v>
      </c>
      <c r="H57" s="23">
        <v>2.76</v>
      </c>
      <c r="I57" s="14" t="s">
        <v>37</v>
      </c>
    </row>
    <row r="58" spans="2:9">
      <c r="B58" s="18">
        <v>40279</v>
      </c>
      <c r="C58" s="14" t="s">
        <v>30</v>
      </c>
      <c r="D58" s="37">
        <v>511000</v>
      </c>
      <c r="E58" s="1"/>
      <c r="F58" s="29" t="s">
        <v>35</v>
      </c>
      <c r="G58" s="23">
        <v>640</v>
      </c>
      <c r="I58" s="14" t="s">
        <v>37</v>
      </c>
    </row>
    <row r="59" spans="2:9">
      <c r="B59" s="18">
        <v>40279</v>
      </c>
      <c r="C59" s="14" t="s">
        <v>30</v>
      </c>
      <c r="D59" s="37">
        <v>511100</v>
      </c>
      <c r="E59" s="1"/>
      <c r="F59" s="29" t="s">
        <v>38</v>
      </c>
      <c r="G59" s="23">
        <v>54.65</v>
      </c>
      <c r="I59" s="14" t="s">
        <v>37</v>
      </c>
    </row>
    <row r="60" spans="2:9">
      <c r="B60" s="18">
        <v>40279</v>
      </c>
      <c r="C60" s="14" t="s">
        <v>30</v>
      </c>
      <c r="D60" s="37">
        <v>511300</v>
      </c>
      <c r="E60" s="1"/>
      <c r="F60" s="29" t="s">
        <v>39</v>
      </c>
      <c r="G60" s="23">
        <v>168</v>
      </c>
      <c r="I60" s="14" t="s">
        <v>37</v>
      </c>
    </row>
    <row r="61" spans="2:9">
      <c r="B61" s="18">
        <v>40279</v>
      </c>
      <c r="C61" s="14" t="s">
        <v>30</v>
      </c>
      <c r="D61" s="37">
        <v>511200</v>
      </c>
      <c r="E61" s="1"/>
      <c r="F61" s="29" t="s">
        <v>40</v>
      </c>
      <c r="G61" s="23">
        <v>138.1</v>
      </c>
      <c r="I61" s="14" t="s">
        <v>37</v>
      </c>
    </row>
    <row r="62" spans="2:9">
      <c r="B62" s="18">
        <v>40279</v>
      </c>
      <c r="C62" s="14" t="s">
        <v>30</v>
      </c>
      <c r="D62" s="37">
        <v>701400</v>
      </c>
      <c r="E62" s="1"/>
      <c r="F62" s="29" t="s">
        <v>41</v>
      </c>
      <c r="H62" s="23">
        <v>16.32</v>
      </c>
      <c r="I62" s="14" t="s">
        <v>37</v>
      </c>
    </row>
    <row r="63" spans="2:9">
      <c r="B63" s="18">
        <v>40279</v>
      </c>
      <c r="C63" s="14" t="s">
        <v>30</v>
      </c>
      <c r="D63" s="37">
        <v>445710</v>
      </c>
      <c r="E63" s="1"/>
      <c r="F63" s="29" t="s">
        <v>33</v>
      </c>
      <c r="H63" s="23">
        <v>3.18</v>
      </c>
      <c r="I63" s="14" t="s">
        <v>37</v>
      </c>
    </row>
    <row r="64" spans="2:9">
      <c r="B64" s="18">
        <v>40280</v>
      </c>
      <c r="C64" s="14" t="s">
        <v>30</v>
      </c>
      <c r="D64" s="37">
        <v>511000</v>
      </c>
      <c r="E64" s="1"/>
      <c r="F64" s="29" t="s">
        <v>35</v>
      </c>
      <c r="G64" s="23">
        <v>725</v>
      </c>
      <c r="I64" s="14" t="s">
        <v>37</v>
      </c>
    </row>
    <row r="65" spans="2:9">
      <c r="B65" s="18">
        <v>40280</v>
      </c>
      <c r="C65" s="14" t="s">
        <v>30</v>
      </c>
      <c r="D65" s="37">
        <v>511100</v>
      </c>
      <c r="E65" s="1"/>
      <c r="F65" s="29" t="s">
        <v>38</v>
      </c>
      <c r="G65" s="23">
        <v>75</v>
      </c>
      <c r="I65" s="14" t="s">
        <v>37</v>
      </c>
    </row>
    <row r="66" spans="2:9">
      <c r="B66" s="18">
        <v>40280</v>
      </c>
      <c r="C66" s="14" t="s">
        <v>30</v>
      </c>
      <c r="D66" s="37">
        <v>511300</v>
      </c>
      <c r="E66" s="1"/>
      <c r="F66" s="29" t="s">
        <v>39</v>
      </c>
      <c r="G66" s="23">
        <v>7</v>
      </c>
      <c r="I66" s="14" t="s">
        <v>37</v>
      </c>
    </row>
    <row r="67" spans="2:9">
      <c r="B67" s="18">
        <v>40280</v>
      </c>
      <c r="C67" s="14" t="s">
        <v>30</v>
      </c>
      <c r="D67" s="37">
        <v>511200</v>
      </c>
      <c r="E67" s="1"/>
      <c r="F67" s="29" t="s">
        <v>40</v>
      </c>
      <c r="G67" s="23">
        <v>194.5</v>
      </c>
      <c r="I67" s="14" t="s">
        <v>37</v>
      </c>
    </row>
    <row r="68" spans="2:9">
      <c r="B68" s="18">
        <v>40280</v>
      </c>
      <c r="C68" s="14" t="s">
        <v>30</v>
      </c>
      <c r="D68" s="37">
        <v>701400</v>
      </c>
      <c r="E68" s="1"/>
      <c r="F68" s="29" t="s">
        <v>41</v>
      </c>
      <c r="H68" s="23">
        <v>20.61</v>
      </c>
      <c r="I68" s="14" t="s">
        <v>37</v>
      </c>
    </row>
    <row r="69" spans="2:9">
      <c r="B69" s="18">
        <v>40280</v>
      </c>
      <c r="C69" s="14" t="s">
        <v>30</v>
      </c>
      <c r="D69" s="37">
        <v>445710</v>
      </c>
      <c r="E69" s="1"/>
      <c r="F69" s="29" t="s">
        <v>33</v>
      </c>
      <c r="H69" s="23">
        <v>4.04</v>
      </c>
      <c r="I69" s="14" t="s">
        <v>37</v>
      </c>
    </row>
    <row r="70" spans="2:9">
      <c r="B70" s="18">
        <v>40281</v>
      </c>
      <c r="C70" s="14" t="s">
        <v>30</v>
      </c>
      <c r="D70" s="37">
        <v>511000</v>
      </c>
      <c r="E70" s="1"/>
      <c r="F70" s="29" t="s">
        <v>35</v>
      </c>
      <c r="G70" s="23">
        <v>850</v>
      </c>
      <c r="I70" s="14" t="s">
        <v>37</v>
      </c>
    </row>
    <row r="71" spans="2:9">
      <c r="B71" s="18">
        <v>40281</v>
      </c>
      <c r="C71" s="14" t="s">
        <v>30</v>
      </c>
      <c r="D71" s="37">
        <v>511100</v>
      </c>
      <c r="E71" s="1"/>
      <c r="F71" s="29" t="s">
        <v>38</v>
      </c>
      <c r="G71" s="23">
        <v>102.55</v>
      </c>
      <c r="I71" s="14" t="s">
        <v>37</v>
      </c>
    </row>
    <row r="72" spans="2:9">
      <c r="B72" s="18">
        <v>40281</v>
      </c>
      <c r="C72" s="14" t="s">
        <v>30</v>
      </c>
      <c r="D72" s="37">
        <v>511300</v>
      </c>
      <c r="E72" s="1"/>
      <c r="F72" s="29" t="s">
        <v>39</v>
      </c>
      <c r="G72" s="23">
        <v>24.2</v>
      </c>
      <c r="I72" s="14" t="s">
        <v>37</v>
      </c>
    </row>
    <row r="73" spans="2:9">
      <c r="B73" s="18">
        <v>40281</v>
      </c>
      <c r="C73" s="14" t="s">
        <v>30</v>
      </c>
      <c r="D73" s="37">
        <v>511200</v>
      </c>
      <c r="E73" s="1"/>
      <c r="F73" s="29" t="s">
        <v>40</v>
      </c>
      <c r="G73" s="23">
        <v>124.25</v>
      </c>
      <c r="I73" s="14" t="s">
        <v>37</v>
      </c>
    </row>
    <row r="74" spans="2:9">
      <c r="B74" s="18">
        <v>40281</v>
      </c>
      <c r="C74" s="14" t="s">
        <v>30</v>
      </c>
      <c r="D74" s="37">
        <v>701400</v>
      </c>
      <c r="E74" s="1"/>
      <c r="F74" s="29" t="s">
        <v>41</v>
      </c>
      <c r="H74" s="23">
        <v>26.7</v>
      </c>
      <c r="I74" s="14" t="s">
        <v>37</v>
      </c>
    </row>
    <row r="75" spans="2:9">
      <c r="B75" s="18">
        <v>40281</v>
      </c>
      <c r="C75" s="14" t="s">
        <v>30</v>
      </c>
      <c r="D75" s="37">
        <v>445710</v>
      </c>
      <c r="E75" s="1"/>
      <c r="F75" s="29" t="s">
        <v>33</v>
      </c>
      <c r="H75" s="23">
        <v>5.2</v>
      </c>
      <c r="I75" s="14" t="s">
        <v>37</v>
      </c>
    </row>
    <row r="76" spans="2:9">
      <c r="B76" s="18">
        <v>40283</v>
      </c>
      <c r="C76" s="14" t="s">
        <v>30</v>
      </c>
      <c r="D76" s="37">
        <v>511000</v>
      </c>
      <c r="E76" s="1"/>
      <c r="F76" s="29" t="s">
        <v>35</v>
      </c>
      <c r="G76" s="23">
        <v>1455</v>
      </c>
      <c r="I76" s="14" t="s">
        <v>37</v>
      </c>
    </row>
    <row r="77" spans="2:9">
      <c r="B77" s="18">
        <v>40283</v>
      </c>
      <c r="C77" s="14" t="s">
        <v>30</v>
      </c>
      <c r="D77" s="37">
        <v>511100</v>
      </c>
      <c r="E77" s="1"/>
      <c r="F77" s="29" t="s">
        <v>38</v>
      </c>
      <c r="G77" s="23">
        <v>368.9</v>
      </c>
      <c r="I77" s="14" t="s">
        <v>37</v>
      </c>
    </row>
    <row r="78" spans="2:9">
      <c r="B78" s="18">
        <v>40283</v>
      </c>
      <c r="C78" s="14" t="s">
        <v>30</v>
      </c>
      <c r="D78" s="37">
        <v>511300</v>
      </c>
      <c r="E78" s="1"/>
      <c r="F78" s="29" t="s">
        <v>39</v>
      </c>
      <c r="G78" s="23">
        <v>17.899999999999999</v>
      </c>
      <c r="I78" s="14" t="s">
        <v>37</v>
      </c>
    </row>
    <row r="79" spans="2:9">
      <c r="B79" s="18">
        <v>40283</v>
      </c>
      <c r="C79" s="14" t="s">
        <v>30</v>
      </c>
      <c r="D79" s="37">
        <v>511200</v>
      </c>
      <c r="E79" s="1"/>
      <c r="F79" s="29" t="s">
        <v>40</v>
      </c>
      <c r="G79" s="23">
        <v>74.900000000000006</v>
      </c>
      <c r="I79" s="14" t="s">
        <v>37</v>
      </c>
    </row>
    <row r="80" spans="2:9">
      <c r="B80" s="18">
        <v>40283</v>
      </c>
      <c r="C80" s="14" t="s">
        <v>30</v>
      </c>
      <c r="D80" s="37">
        <v>701400</v>
      </c>
      <c r="E80" s="1"/>
      <c r="F80" s="29" t="s">
        <v>41</v>
      </c>
      <c r="H80" s="23">
        <v>69.489999999999995</v>
      </c>
      <c r="I80" s="14" t="s">
        <v>37</v>
      </c>
    </row>
    <row r="81" spans="2:9">
      <c r="B81" s="18">
        <v>40283</v>
      </c>
      <c r="C81" s="14" t="s">
        <v>30</v>
      </c>
      <c r="D81" s="37">
        <v>445710</v>
      </c>
      <c r="E81" s="1"/>
      <c r="F81" s="29" t="s">
        <v>33</v>
      </c>
      <c r="H81" s="23">
        <v>13.61</v>
      </c>
      <c r="I81" s="14" t="s">
        <v>37</v>
      </c>
    </row>
    <row r="82" spans="2:9">
      <c r="B82" s="18">
        <v>40284</v>
      </c>
      <c r="C82" s="14" t="s">
        <v>30</v>
      </c>
      <c r="D82" s="37">
        <v>511000</v>
      </c>
      <c r="E82" s="1"/>
      <c r="F82" s="29" t="s">
        <v>35</v>
      </c>
      <c r="G82" s="23">
        <v>845</v>
      </c>
      <c r="I82" s="14" t="s">
        <v>37</v>
      </c>
    </row>
    <row r="83" spans="2:9">
      <c r="B83" s="18">
        <v>40284</v>
      </c>
      <c r="C83" s="14" t="s">
        <v>30</v>
      </c>
      <c r="D83" s="37">
        <v>511100</v>
      </c>
      <c r="E83" s="1"/>
      <c r="F83" s="29" t="s">
        <v>38</v>
      </c>
      <c r="G83" s="23">
        <v>38.4</v>
      </c>
      <c r="I83" s="14" t="s">
        <v>37</v>
      </c>
    </row>
    <row r="84" spans="2:9">
      <c r="B84" s="18">
        <v>40284</v>
      </c>
      <c r="C84" s="14" t="s">
        <v>30</v>
      </c>
      <c r="D84" s="37">
        <v>511300</v>
      </c>
      <c r="E84" s="1"/>
      <c r="F84" s="29" t="s">
        <v>39</v>
      </c>
      <c r="G84" s="23">
        <v>9.25</v>
      </c>
      <c r="I84" s="14" t="s">
        <v>37</v>
      </c>
    </row>
    <row r="85" spans="2:9">
      <c r="B85" s="18">
        <v>40284</v>
      </c>
      <c r="C85" s="14" t="s">
        <v>30</v>
      </c>
      <c r="D85" s="37">
        <v>511200</v>
      </c>
      <c r="E85" s="1"/>
      <c r="F85" s="29" t="s">
        <v>40</v>
      </c>
      <c r="G85" s="23">
        <v>277.82</v>
      </c>
      <c r="I85" s="14" t="s">
        <v>37</v>
      </c>
    </row>
    <row r="86" spans="2:9">
      <c r="B86" s="18">
        <v>40284</v>
      </c>
      <c r="C86" s="14" t="s">
        <v>30</v>
      </c>
      <c r="D86" s="37">
        <v>701400</v>
      </c>
      <c r="E86" s="1"/>
      <c r="F86" s="29" t="s">
        <v>41</v>
      </c>
      <c r="H86" s="23">
        <v>42.05</v>
      </c>
      <c r="I86" s="14" t="s">
        <v>37</v>
      </c>
    </row>
    <row r="87" spans="2:9">
      <c r="B87" s="18">
        <v>40284</v>
      </c>
      <c r="C87" s="14" t="s">
        <v>30</v>
      </c>
      <c r="D87" s="37">
        <v>445710</v>
      </c>
      <c r="E87" s="1"/>
      <c r="F87" s="29" t="s">
        <v>33</v>
      </c>
      <c r="H87" s="23">
        <v>8.2100000000000009</v>
      </c>
      <c r="I87" s="14" t="s">
        <v>37</v>
      </c>
    </row>
    <row r="88" spans="2:9">
      <c r="B88" s="18">
        <v>40285</v>
      </c>
      <c r="C88" s="14" t="s">
        <v>30</v>
      </c>
      <c r="D88" s="37">
        <v>511000</v>
      </c>
      <c r="E88" s="1"/>
      <c r="F88" s="29" t="s">
        <v>35</v>
      </c>
      <c r="G88" s="23">
        <v>790</v>
      </c>
      <c r="I88" s="14" t="s">
        <v>37</v>
      </c>
    </row>
    <row r="89" spans="2:9">
      <c r="B89" s="18">
        <v>40285</v>
      </c>
      <c r="C89" s="14" t="s">
        <v>30</v>
      </c>
      <c r="D89" s="37">
        <v>511100</v>
      </c>
      <c r="E89" s="1"/>
      <c r="F89" s="29" t="s">
        <v>38</v>
      </c>
      <c r="G89" s="23">
        <v>61.35</v>
      </c>
      <c r="I89" s="14" t="s">
        <v>37</v>
      </c>
    </row>
    <row r="90" spans="2:9">
      <c r="B90" s="18">
        <v>40285</v>
      </c>
      <c r="C90" s="14" t="s">
        <v>30</v>
      </c>
      <c r="D90" s="37">
        <v>511300</v>
      </c>
      <c r="E90" s="1"/>
      <c r="F90" s="29" t="s">
        <v>39</v>
      </c>
      <c r="G90" s="23">
        <v>405</v>
      </c>
      <c r="I90" s="14" t="s">
        <v>37</v>
      </c>
    </row>
    <row r="91" spans="2:9">
      <c r="B91" s="18">
        <v>40285</v>
      </c>
      <c r="C91" s="14" t="s">
        <v>30</v>
      </c>
      <c r="D91" s="37">
        <v>511200</v>
      </c>
      <c r="E91" s="1"/>
      <c r="F91" s="29" t="s">
        <v>40</v>
      </c>
      <c r="G91" s="23">
        <v>155.44999999999999</v>
      </c>
      <c r="I91" s="14" t="s">
        <v>37</v>
      </c>
    </row>
    <row r="92" spans="2:9">
      <c r="B92" s="18">
        <v>40285</v>
      </c>
      <c r="C92" s="14" t="s">
        <v>30</v>
      </c>
      <c r="D92" s="37">
        <v>701400</v>
      </c>
      <c r="E92" s="1"/>
      <c r="F92" s="29" t="s">
        <v>41</v>
      </c>
      <c r="H92" s="23">
        <v>16.39</v>
      </c>
      <c r="I92" s="14" t="s">
        <v>37</v>
      </c>
    </row>
    <row r="93" spans="2:9">
      <c r="B93" s="18">
        <v>40285</v>
      </c>
      <c r="C93" s="14" t="s">
        <v>30</v>
      </c>
      <c r="D93" s="37">
        <v>445710</v>
      </c>
      <c r="E93" s="1"/>
      <c r="F93" s="29" t="s">
        <v>33</v>
      </c>
      <c r="H93" s="23">
        <v>3.21</v>
      </c>
      <c r="I93" s="14" t="s">
        <v>37</v>
      </c>
    </row>
    <row r="94" spans="2:9">
      <c r="B94" s="18">
        <v>40286</v>
      </c>
      <c r="C94" s="14" t="s">
        <v>30</v>
      </c>
      <c r="D94" s="37">
        <v>511000</v>
      </c>
      <c r="E94" s="1"/>
      <c r="F94" s="29" t="s">
        <v>35</v>
      </c>
      <c r="G94" s="23">
        <v>770</v>
      </c>
      <c r="I94" s="14" t="s">
        <v>37</v>
      </c>
    </row>
    <row r="95" spans="2:9">
      <c r="B95" s="18">
        <v>40286</v>
      </c>
      <c r="C95" s="14" t="s">
        <v>30</v>
      </c>
      <c r="D95" s="37">
        <v>511100</v>
      </c>
      <c r="E95" s="1"/>
      <c r="F95" s="29" t="s">
        <v>38</v>
      </c>
      <c r="G95" s="23">
        <v>103.5</v>
      </c>
      <c r="I95" s="14" t="s">
        <v>37</v>
      </c>
    </row>
    <row r="96" spans="2:9">
      <c r="B96" s="18">
        <v>40286</v>
      </c>
      <c r="C96" s="14" t="s">
        <v>30</v>
      </c>
      <c r="D96" s="37">
        <v>511200</v>
      </c>
      <c r="E96" s="1"/>
      <c r="F96" s="29" t="s">
        <v>40</v>
      </c>
      <c r="G96" s="23">
        <v>130.5</v>
      </c>
      <c r="I96" s="14" t="s">
        <v>37</v>
      </c>
    </row>
    <row r="97" spans="2:9">
      <c r="B97" s="18">
        <v>40286</v>
      </c>
      <c r="C97" s="14" t="s">
        <v>30</v>
      </c>
      <c r="D97" s="37">
        <v>701400</v>
      </c>
      <c r="E97" s="1"/>
      <c r="F97" s="29" t="s">
        <v>41</v>
      </c>
      <c r="H97" s="23">
        <v>22.73</v>
      </c>
      <c r="I97" s="14" t="s">
        <v>37</v>
      </c>
    </row>
    <row r="98" spans="2:9">
      <c r="B98" s="18">
        <v>40286</v>
      </c>
      <c r="C98" s="14" t="s">
        <v>30</v>
      </c>
      <c r="D98" s="37">
        <v>445710</v>
      </c>
      <c r="E98" s="1"/>
      <c r="F98" s="29" t="s">
        <v>33</v>
      </c>
      <c r="H98" s="23">
        <v>4.47</v>
      </c>
      <c r="I98" s="14" t="s">
        <v>37</v>
      </c>
    </row>
    <row r="99" spans="2:9">
      <c r="B99" s="18">
        <v>40287</v>
      </c>
      <c r="C99" s="14" t="s">
        <v>30</v>
      </c>
      <c r="D99" s="37">
        <v>511000</v>
      </c>
      <c r="E99" s="1"/>
      <c r="F99" s="29" t="s">
        <v>35</v>
      </c>
      <c r="G99" s="23">
        <v>725</v>
      </c>
      <c r="I99" s="14" t="s">
        <v>37</v>
      </c>
    </row>
    <row r="100" spans="2:9">
      <c r="B100" s="18">
        <v>40287</v>
      </c>
      <c r="C100" s="14" t="s">
        <v>30</v>
      </c>
      <c r="D100" s="37">
        <v>511100</v>
      </c>
      <c r="E100" s="1"/>
      <c r="F100" s="29" t="s">
        <v>38</v>
      </c>
      <c r="G100" s="23">
        <v>163.4</v>
      </c>
      <c r="I100" s="14" t="s">
        <v>37</v>
      </c>
    </row>
    <row r="101" spans="2:9">
      <c r="B101" s="18">
        <v>40287</v>
      </c>
      <c r="C101" s="14" t="s">
        <v>30</v>
      </c>
      <c r="D101" s="37">
        <v>511300</v>
      </c>
      <c r="E101" s="1"/>
      <c r="F101" s="29" t="s">
        <v>39</v>
      </c>
      <c r="G101" s="23">
        <v>7.2</v>
      </c>
      <c r="I101" s="14" t="s">
        <v>37</v>
      </c>
    </row>
    <row r="102" spans="2:9">
      <c r="B102" s="18">
        <v>40287</v>
      </c>
      <c r="C102" s="14" t="s">
        <v>30</v>
      </c>
      <c r="D102" s="37">
        <v>511200</v>
      </c>
      <c r="E102" s="1"/>
      <c r="F102" s="29" t="s">
        <v>40</v>
      </c>
      <c r="G102" s="23">
        <v>156.22</v>
      </c>
      <c r="I102" s="14" t="s">
        <v>37</v>
      </c>
    </row>
    <row r="103" spans="2:9">
      <c r="B103" s="18">
        <v>40287</v>
      </c>
      <c r="C103" s="14" t="s">
        <v>30</v>
      </c>
      <c r="D103" s="37">
        <v>701400</v>
      </c>
      <c r="E103" s="1"/>
      <c r="F103" s="29" t="s">
        <v>41</v>
      </c>
      <c r="H103" s="23">
        <v>21.74</v>
      </c>
      <c r="I103" s="14" t="s">
        <v>37</v>
      </c>
    </row>
    <row r="104" spans="2:9">
      <c r="B104" s="18">
        <v>40287</v>
      </c>
      <c r="C104" s="14" t="s">
        <v>30</v>
      </c>
      <c r="D104" s="37">
        <v>445710</v>
      </c>
      <c r="E104" s="1"/>
      <c r="F104" s="29" t="s">
        <v>33</v>
      </c>
      <c r="H104" s="23">
        <v>4.26</v>
      </c>
      <c r="I104" s="14" t="s">
        <v>37</v>
      </c>
    </row>
    <row r="105" spans="2:9">
      <c r="B105" s="18">
        <v>40288</v>
      </c>
      <c r="C105" s="14" t="s">
        <v>30</v>
      </c>
      <c r="D105" s="37">
        <v>511000</v>
      </c>
      <c r="E105" s="1"/>
      <c r="F105" s="29" t="s">
        <v>35</v>
      </c>
      <c r="G105" s="23">
        <v>800</v>
      </c>
      <c r="I105" s="14" t="s">
        <v>37</v>
      </c>
    </row>
    <row r="106" spans="2:9">
      <c r="B106" s="18">
        <v>40288</v>
      </c>
      <c r="C106" s="14" t="s">
        <v>30</v>
      </c>
      <c r="D106" s="37">
        <v>511100</v>
      </c>
      <c r="E106" s="1"/>
      <c r="F106" s="29" t="s">
        <v>38</v>
      </c>
      <c r="G106" s="23">
        <v>216.7</v>
      </c>
      <c r="I106" s="14" t="s">
        <v>37</v>
      </c>
    </row>
    <row r="107" spans="2:9">
      <c r="B107" s="18">
        <v>40288</v>
      </c>
      <c r="C107" s="14" t="s">
        <v>30</v>
      </c>
      <c r="D107" s="37">
        <v>511200</v>
      </c>
      <c r="E107" s="1"/>
      <c r="F107" s="29" t="s">
        <v>40</v>
      </c>
      <c r="G107" s="23">
        <v>144.55000000000001</v>
      </c>
      <c r="I107" s="14" t="s">
        <v>37</v>
      </c>
    </row>
    <row r="108" spans="2:9">
      <c r="B108" s="18">
        <v>40288</v>
      </c>
      <c r="C108" s="14" t="s">
        <v>30</v>
      </c>
      <c r="D108" s="37">
        <v>701400</v>
      </c>
      <c r="E108" s="1"/>
      <c r="F108" s="29" t="s">
        <v>41</v>
      </c>
      <c r="H108" s="23">
        <v>20.98</v>
      </c>
      <c r="I108" s="14" t="s">
        <v>37</v>
      </c>
    </row>
    <row r="109" spans="2:9">
      <c r="B109" s="18">
        <v>40288</v>
      </c>
      <c r="C109" s="14" t="s">
        <v>30</v>
      </c>
      <c r="D109" s="37">
        <v>445710</v>
      </c>
      <c r="E109" s="1"/>
      <c r="F109" s="29" t="s">
        <v>33</v>
      </c>
      <c r="H109" s="23">
        <v>4.12</v>
      </c>
      <c r="I109" s="14" t="s">
        <v>37</v>
      </c>
    </row>
    <row r="110" spans="2:9">
      <c r="B110" s="18">
        <v>40289</v>
      </c>
      <c r="C110" s="14" t="s">
        <v>30</v>
      </c>
      <c r="D110" s="37">
        <v>511000</v>
      </c>
      <c r="E110" s="1"/>
      <c r="F110" s="29" t="s">
        <v>35</v>
      </c>
      <c r="G110" s="23">
        <v>1125</v>
      </c>
      <c r="I110" s="14" t="s">
        <v>37</v>
      </c>
    </row>
    <row r="111" spans="2:9">
      <c r="B111" s="18">
        <v>40289</v>
      </c>
      <c r="C111" s="14" t="s">
        <v>30</v>
      </c>
      <c r="D111" s="37">
        <v>511100</v>
      </c>
      <c r="E111" s="1"/>
      <c r="F111" s="29" t="s">
        <v>38</v>
      </c>
      <c r="G111" s="23">
        <v>275.60000000000002</v>
      </c>
      <c r="I111" s="14" t="s">
        <v>37</v>
      </c>
    </row>
    <row r="112" spans="2:9">
      <c r="B112" s="18">
        <v>40289</v>
      </c>
      <c r="C112" s="14" t="s">
        <v>30</v>
      </c>
      <c r="D112" s="37">
        <v>511300</v>
      </c>
      <c r="E112" s="1"/>
      <c r="F112" s="29" t="s">
        <v>39</v>
      </c>
      <c r="G112" s="23">
        <v>6.8</v>
      </c>
      <c r="I112" s="14" t="s">
        <v>37</v>
      </c>
    </row>
    <row r="113" spans="2:9">
      <c r="B113" s="18">
        <v>40289</v>
      </c>
      <c r="C113" s="14" t="s">
        <v>30</v>
      </c>
      <c r="D113" s="37">
        <v>511200</v>
      </c>
      <c r="E113" s="1"/>
      <c r="F113" s="29" t="s">
        <v>40</v>
      </c>
      <c r="G113" s="23">
        <v>95.56</v>
      </c>
      <c r="I113" s="14" t="s">
        <v>37</v>
      </c>
    </row>
    <row r="114" spans="2:9">
      <c r="B114" s="18">
        <v>40289</v>
      </c>
      <c r="C114" s="14" t="s">
        <v>30</v>
      </c>
      <c r="D114" s="37">
        <v>701400</v>
      </c>
      <c r="E114" s="1"/>
      <c r="F114" s="29" t="s">
        <v>41</v>
      </c>
      <c r="H114" s="23">
        <v>63.91</v>
      </c>
      <c r="I114" s="14" t="s">
        <v>37</v>
      </c>
    </row>
    <row r="115" spans="2:9">
      <c r="B115" s="18">
        <v>40289</v>
      </c>
      <c r="C115" s="14" t="s">
        <v>30</v>
      </c>
      <c r="D115" s="37">
        <v>445710</v>
      </c>
      <c r="E115" s="1"/>
      <c r="F115" s="29" t="s">
        <v>33</v>
      </c>
      <c r="H115" s="23">
        <v>12.49</v>
      </c>
      <c r="I115" s="14" t="s">
        <v>37</v>
      </c>
    </row>
    <row r="116" spans="2:9">
      <c r="B116" s="18">
        <v>40290</v>
      </c>
      <c r="C116" s="14" t="s">
        <v>30</v>
      </c>
      <c r="D116" s="37">
        <v>511000</v>
      </c>
      <c r="E116" s="1"/>
      <c r="F116" s="29" t="s">
        <v>35</v>
      </c>
      <c r="G116" s="23">
        <v>930</v>
      </c>
      <c r="I116" s="14" t="s">
        <v>37</v>
      </c>
    </row>
    <row r="117" spans="2:9">
      <c r="B117" s="18">
        <v>40290</v>
      </c>
      <c r="C117" s="14" t="s">
        <v>30</v>
      </c>
      <c r="D117" s="37">
        <v>511100</v>
      </c>
      <c r="E117" s="1"/>
      <c r="F117" s="29" t="s">
        <v>38</v>
      </c>
      <c r="G117" s="23">
        <v>78.400000000000006</v>
      </c>
      <c r="I117" s="14" t="s">
        <v>37</v>
      </c>
    </row>
    <row r="118" spans="2:9">
      <c r="B118" s="18">
        <v>40290</v>
      </c>
      <c r="C118" s="14" t="s">
        <v>30</v>
      </c>
      <c r="D118" s="37">
        <v>511200</v>
      </c>
      <c r="E118" s="1"/>
      <c r="F118" s="29" t="s">
        <v>40</v>
      </c>
      <c r="G118" s="23">
        <v>139.4</v>
      </c>
      <c r="I118" s="14" t="s">
        <v>37</v>
      </c>
    </row>
    <row r="119" spans="2:9">
      <c r="B119" s="18">
        <v>40290</v>
      </c>
      <c r="C119" s="14" t="s">
        <v>30</v>
      </c>
      <c r="D119" s="37">
        <v>701400</v>
      </c>
      <c r="E119" s="1"/>
      <c r="F119" s="29" t="s">
        <v>41</v>
      </c>
      <c r="H119" s="23">
        <v>14.81</v>
      </c>
      <c r="I119" s="14" t="s">
        <v>37</v>
      </c>
    </row>
    <row r="120" spans="2:9">
      <c r="B120" s="18">
        <v>40290</v>
      </c>
      <c r="C120" s="14" t="s">
        <v>30</v>
      </c>
      <c r="D120" s="37">
        <v>445710</v>
      </c>
      <c r="E120" s="1"/>
      <c r="F120" s="29" t="s">
        <v>33</v>
      </c>
      <c r="H120" s="23">
        <v>2.89</v>
      </c>
      <c r="I120" s="14" t="s">
        <v>37</v>
      </c>
    </row>
    <row r="121" spans="2:9">
      <c r="B121" s="18">
        <v>40292</v>
      </c>
      <c r="C121" s="14" t="s">
        <v>30</v>
      </c>
      <c r="D121" s="37">
        <v>511000</v>
      </c>
      <c r="E121" s="1"/>
      <c r="F121" s="29" t="s">
        <v>35</v>
      </c>
      <c r="G121" s="23">
        <v>860</v>
      </c>
      <c r="I121" s="14" t="s">
        <v>37</v>
      </c>
    </row>
    <row r="122" spans="2:9">
      <c r="B122" s="18">
        <v>40292</v>
      </c>
      <c r="C122" s="14" t="s">
        <v>30</v>
      </c>
      <c r="D122" s="37">
        <v>511100</v>
      </c>
      <c r="E122" s="1"/>
      <c r="F122" s="29" t="s">
        <v>38</v>
      </c>
      <c r="G122" s="23">
        <v>113.5</v>
      </c>
      <c r="I122" s="14" t="s">
        <v>37</v>
      </c>
    </row>
    <row r="123" spans="2:9">
      <c r="B123" s="18">
        <v>40292</v>
      </c>
      <c r="C123" s="14" t="s">
        <v>30</v>
      </c>
      <c r="D123" s="37">
        <v>511200</v>
      </c>
      <c r="E123" s="1"/>
      <c r="F123" s="29" t="s">
        <v>40</v>
      </c>
      <c r="G123" s="23">
        <v>109.95</v>
      </c>
      <c r="I123" s="14" t="s">
        <v>37</v>
      </c>
    </row>
    <row r="124" spans="2:9">
      <c r="B124" s="18">
        <v>40292</v>
      </c>
      <c r="C124" s="14" t="s">
        <v>30</v>
      </c>
      <c r="D124" s="37">
        <v>701400</v>
      </c>
      <c r="E124" s="1"/>
      <c r="F124" s="29" t="s">
        <v>41</v>
      </c>
      <c r="H124" s="23">
        <v>22.5</v>
      </c>
      <c r="I124" s="14" t="s">
        <v>37</v>
      </c>
    </row>
    <row r="125" spans="2:9">
      <c r="B125" s="18">
        <v>40292</v>
      </c>
      <c r="C125" s="14" t="s">
        <v>30</v>
      </c>
      <c r="D125" s="37">
        <v>445710</v>
      </c>
      <c r="E125" s="1"/>
      <c r="F125" s="29" t="s">
        <v>33</v>
      </c>
      <c r="H125" s="23">
        <v>4.4000000000000004</v>
      </c>
      <c r="I125" s="14" t="s">
        <v>37</v>
      </c>
    </row>
    <row r="126" spans="2:9">
      <c r="B126" s="18">
        <v>40293</v>
      </c>
      <c r="C126" s="14" t="s">
        <v>30</v>
      </c>
      <c r="D126" s="37">
        <v>511000</v>
      </c>
      <c r="E126" s="1"/>
      <c r="F126" s="29" t="s">
        <v>35</v>
      </c>
      <c r="G126" s="23">
        <v>765</v>
      </c>
      <c r="I126" s="14" t="s">
        <v>37</v>
      </c>
    </row>
    <row r="127" spans="2:9">
      <c r="B127" s="18">
        <v>40293</v>
      </c>
      <c r="C127" s="14" t="s">
        <v>30</v>
      </c>
      <c r="D127" s="37">
        <v>511100</v>
      </c>
      <c r="E127" s="1"/>
      <c r="F127" s="29" t="s">
        <v>38</v>
      </c>
      <c r="G127" s="23">
        <v>29.6</v>
      </c>
      <c r="I127" s="14" t="s">
        <v>37</v>
      </c>
    </row>
    <row r="128" spans="2:9">
      <c r="B128" s="18">
        <v>40293</v>
      </c>
      <c r="C128" s="14" t="s">
        <v>30</v>
      </c>
      <c r="D128" s="37">
        <v>511300</v>
      </c>
      <c r="E128" s="1"/>
      <c r="F128" s="29" t="s">
        <v>39</v>
      </c>
      <c r="G128" s="23">
        <v>7.2</v>
      </c>
      <c r="I128" s="14" t="s">
        <v>37</v>
      </c>
    </row>
    <row r="129" spans="2:9">
      <c r="B129" s="18">
        <v>40293</v>
      </c>
      <c r="C129" s="14" t="s">
        <v>30</v>
      </c>
      <c r="D129" s="37">
        <v>511200</v>
      </c>
      <c r="E129" s="1"/>
      <c r="F129" s="29" t="s">
        <v>40</v>
      </c>
      <c r="G129" s="23">
        <v>106.45</v>
      </c>
      <c r="I129" s="14" t="s">
        <v>37</v>
      </c>
    </row>
    <row r="130" spans="2:9">
      <c r="B130" s="18">
        <v>40293</v>
      </c>
      <c r="C130" s="14" t="s">
        <v>30</v>
      </c>
      <c r="D130" s="37">
        <v>701400</v>
      </c>
      <c r="F130" s="29" t="s">
        <v>41</v>
      </c>
      <c r="H130" s="23">
        <v>25.18</v>
      </c>
      <c r="I130" s="14" t="s">
        <v>37</v>
      </c>
    </row>
    <row r="131" spans="2:9">
      <c r="B131" s="18">
        <v>40293</v>
      </c>
      <c r="C131" s="14" t="s">
        <v>30</v>
      </c>
      <c r="D131" s="37">
        <v>445710</v>
      </c>
      <c r="F131" s="29" t="s">
        <v>33</v>
      </c>
      <c r="H131" s="23">
        <v>4.92</v>
      </c>
      <c r="I131" s="14" t="s">
        <v>37</v>
      </c>
    </row>
    <row r="132" spans="2:9">
      <c r="B132" s="18">
        <v>40294</v>
      </c>
      <c r="C132" s="14" t="s">
        <v>30</v>
      </c>
      <c r="D132" s="37">
        <v>511000</v>
      </c>
      <c r="F132" s="29" t="s">
        <v>35</v>
      </c>
      <c r="G132" s="23">
        <v>635</v>
      </c>
      <c r="I132" s="14" t="s">
        <v>37</v>
      </c>
    </row>
    <row r="133" spans="2:9">
      <c r="B133" s="18">
        <v>40294</v>
      </c>
      <c r="C133" s="14" t="s">
        <v>30</v>
      </c>
      <c r="D133" s="37">
        <v>511100</v>
      </c>
      <c r="F133" s="29" t="s">
        <v>38</v>
      </c>
      <c r="G133" s="23">
        <v>119.9</v>
      </c>
      <c r="I133" s="14" t="s">
        <v>37</v>
      </c>
    </row>
    <row r="134" spans="2:9">
      <c r="B134" s="18">
        <v>40294</v>
      </c>
      <c r="C134" s="14" t="s">
        <v>30</v>
      </c>
      <c r="D134" s="37">
        <v>511200</v>
      </c>
      <c r="F134" s="29" t="s">
        <v>40</v>
      </c>
      <c r="G134" s="23">
        <v>149.19999999999999</v>
      </c>
      <c r="I134" s="14" t="s">
        <v>37</v>
      </c>
    </row>
    <row r="135" spans="2:9">
      <c r="B135" s="18">
        <v>40294</v>
      </c>
      <c r="C135" s="14" t="s">
        <v>30</v>
      </c>
      <c r="D135" s="37">
        <v>701400</v>
      </c>
      <c r="F135" s="29" t="s">
        <v>41</v>
      </c>
      <c r="H135" s="23">
        <v>25.02</v>
      </c>
      <c r="I135" s="14" t="s">
        <v>37</v>
      </c>
    </row>
    <row r="136" spans="2:9">
      <c r="B136" s="18">
        <v>40294</v>
      </c>
      <c r="C136" s="14" t="s">
        <v>30</v>
      </c>
      <c r="D136" s="37">
        <v>445710</v>
      </c>
      <c r="F136" s="29" t="s">
        <v>33</v>
      </c>
      <c r="H136" s="23">
        <v>4.88</v>
      </c>
      <c r="I136" s="14" t="s">
        <v>37</v>
      </c>
    </row>
    <row r="137" spans="2:9">
      <c r="B137" s="18">
        <v>40295</v>
      </c>
      <c r="C137" s="14" t="s">
        <v>30</v>
      </c>
      <c r="D137" s="37">
        <v>511000</v>
      </c>
      <c r="F137" s="29" t="s">
        <v>35</v>
      </c>
      <c r="G137" s="23">
        <v>830</v>
      </c>
      <c r="I137" s="14" t="s">
        <v>37</v>
      </c>
    </row>
    <row r="138" spans="2:9">
      <c r="B138" s="18">
        <v>40295</v>
      </c>
      <c r="C138" s="14" t="s">
        <v>30</v>
      </c>
      <c r="D138" s="37">
        <v>511100</v>
      </c>
      <c r="F138" s="29" t="s">
        <v>38</v>
      </c>
      <c r="G138" s="23">
        <v>105.45</v>
      </c>
      <c r="I138" s="14" t="s">
        <v>37</v>
      </c>
    </row>
    <row r="139" spans="2:9">
      <c r="B139" s="18">
        <v>40295</v>
      </c>
      <c r="C139" s="14" t="s">
        <v>30</v>
      </c>
      <c r="D139" s="37">
        <v>511200</v>
      </c>
      <c r="F139" s="29" t="s">
        <v>40</v>
      </c>
      <c r="G139" s="23">
        <v>136.35</v>
      </c>
      <c r="I139" s="14" t="s">
        <v>37</v>
      </c>
    </row>
    <row r="140" spans="2:9">
      <c r="B140" s="18">
        <v>40295</v>
      </c>
      <c r="C140" s="14" t="s">
        <v>30</v>
      </c>
      <c r="D140" s="37">
        <v>701400</v>
      </c>
      <c r="F140" s="29" t="s">
        <v>41</v>
      </c>
      <c r="H140" s="23">
        <v>38.5</v>
      </c>
      <c r="I140" s="14" t="s">
        <v>37</v>
      </c>
    </row>
    <row r="141" spans="2:9">
      <c r="B141" s="18">
        <v>40295</v>
      </c>
      <c r="C141" s="14" t="s">
        <v>30</v>
      </c>
      <c r="D141" s="37">
        <v>445710</v>
      </c>
      <c r="F141" s="29" t="s">
        <v>33</v>
      </c>
      <c r="H141" s="23">
        <v>7.55</v>
      </c>
      <c r="I141" s="14" t="s">
        <v>37</v>
      </c>
    </row>
    <row r="142" spans="2:9">
      <c r="B142" s="18">
        <v>40297</v>
      </c>
      <c r="C142" s="14" t="s">
        <v>30</v>
      </c>
      <c r="D142" s="37">
        <v>511000</v>
      </c>
      <c r="F142" s="29" t="s">
        <v>35</v>
      </c>
      <c r="G142" s="23">
        <v>1095</v>
      </c>
      <c r="I142" s="14" t="s">
        <v>37</v>
      </c>
    </row>
    <row r="143" spans="2:9">
      <c r="B143" s="18">
        <v>40297</v>
      </c>
      <c r="C143" s="14" t="s">
        <v>30</v>
      </c>
      <c r="D143" s="37">
        <v>511100</v>
      </c>
      <c r="F143" s="29" t="s">
        <v>38</v>
      </c>
      <c r="G143" s="23">
        <v>299.89999999999998</v>
      </c>
      <c r="I143" s="14" t="s">
        <v>37</v>
      </c>
    </row>
    <row r="144" spans="2:9">
      <c r="B144" s="18">
        <v>40297</v>
      </c>
      <c r="C144" s="14" t="s">
        <v>30</v>
      </c>
      <c r="D144" s="37">
        <v>511300</v>
      </c>
      <c r="F144" s="29" t="s">
        <v>39</v>
      </c>
      <c r="G144" s="23">
        <v>149</v>
      </c>
      <c r="I144" s="14" t="s">
        <v>37</v>
      </c>
    </row>
    <row r="145" spans="2:9">
      <c r="B145" s="18">
        <v>40297</v>
      </c>
      <c r="C145" s="14" t="s">
        <v>30</v>
      </c>
      <c r="D145" s="37">
        <v>511200</v>
      </c>
      <c r="F145" s="29" t="s">
        <v>40</v>
      </c>
      <c r="G145" s="23">
        <v>47.8</v>
      </c>
      <c r="I145" s="14" t="s">
        <v>37</v>
      </c>
    </row>
    <row r="146" spans="2:9">
      <c r="B146" s="18">
        <v>40297</v>
      </c>
      <c r="C146" s="14" t="s">
        <v>30</v>
      </c>
      <c r="D146" s="37">
        <v>701400</v>
      </c>
      <c r="F146" s="29" t="s">
        <v>41</v>
      </c>
      <c r="H146" s="23">
        <v>42.12</v>
      </c>
      <c r="I146" s="14" t="s">
        <v>37</v>
      </c>
    </row>
    <row r="147" spans="2:9">
      <c r="B147" s="18">
        <v>40297</v>
      </c>
      <c r="C147" s="14" t="s">
        <v>30</v>
      </c>
      <c r="D147" s="37">
        <v>445710</v>
      </c>
      <c r="F147" s="29" t="s">
        <v>33</v>
      </c>
      <c r="H147" s="23">
        <v>8.25</v>
      </c>
      <c r="I147" s="14" t="s">
        <v>37</v>
      </c>
    </row>
    <row r="148" spans="2:9">
      <c r="B148" s="18">
        <v>40298</v>
      </c>
      <c r="C148" s="14" t="s">
        <v>30</v>
      </c>
      <c r="D148" s="37">
        <v>511000</v>
      </c>
      <c r="F148" s="29" t="s">
        <v>35</v>
      </c>
      <c r="G148" s="23">
        <v>840</v>
      </c>
      <c r="I148" s="14" t="s">
        <v>37</v>
      </c>
    </row>
    <row r="149" spans="2:9">
      <c r="B149" s="18">
        <v>40298</v>
      </c>
      <c r="C149" s="14" t="s">
        <v>30</v>
      </c>
      <c r="D149" s="37">
        <v>511100</v>
      </c>
      <c r="F149" s="29" t="s">
        <v>38</v>
      </c>
      <c r="G149" s="23">
        <v>130.94999999999999</v>
      </c>
      <c r="I149" s="14" t="s">
        <v>37</v>
      </c>
    </row>
    <row r="150" spans="2:9">
      <c r="B150" s="18">
        <v>40298</v>
      </c>
      <c r="C150" s="14" t="s">
        <v>30</v>
      </c>
      <c r="D150" s="37">
        <v>511200</v>
      </c>
      <c r="F150" s="29" t="s">
        <v>40</v>
      </c>
      <c r="G150" s="23">
        <v>111.85</v>
      </c>
      <c r="I150" s="14" t="s">
        <v>37</v>
      </c>
    </row>
    <row r="151" spans="2:9">
      <c r="B151" s="18">
        <v>40298</v>
      </c>
      <c r="C151" s="14" t="s">
        <v>30</v>
      </c>
      <c r="D151" s="37">
        <v>701400</v>
      </c>
      <c r="F151" s="29" t="s">
        <v>41</v>
      </c>
      <c r="H151" s="23">
        <v>17.559999999999999</v>
      </c>
      <c r="I151" s="14" t="s">
        <v>37</v>
      </c>
    </row>
    <row r="152" spans="2:9">
      <c r="B152" s="18">
        <v>40298</v>
      </c>
      <c r="C152" s="14" t="s">
        <v>30</v>
      </c>
      <c r="D152" s="37">
        <v>445710</v>
      </c>
      <c r="F152" s="29" t="s">
        <v>33</v>
      </c>
      <c r="H152" s="23">
        <v>3.44</v>
      </c>
      <c r="I152" s="14" t="s">
        <v>37</v>
      </c>
    </row>
    <row r="153" spans="2:9">
      <c r="D153" s="37"/>
      <c r="F153" s="29"/>
    </row>
    <row r="154" spans="2:9">
      <c r="D154" s="37"/>
      <c r="F154" s="29"/>
    </row>
    <row r="155" spans="2:9">
      <c r="D155" s="37"/>
      <c r="F155" s="29"/>
    </row>
    <row r="156" spans="2:9">
      <c r="D156" s="37"/>
      <c r="F156" s="29"/>
    </row>
    <row r="157" spans="2:9">
      <c r="D157" s="37"/>
      <c r="F157" s="29"/>
    </row>
    <row r="158" spans="2:9">
      <c r="D158" s="37"/>
      <c r="F158" s="29"/>
    </row>
    <row r="159" spans="2:9">
      <c r="D159" s="37"/>
      <c r="F159" s="29"/>
    </row>
    <row r="160" spans="2:9">
      <c r="D160" s="37"/>
      <c r="F160" s="29"/>
    </row>
    <row r="161" spans="4:6">
      <c r="D161" s="37"/>
      <c r="F161" s="29"/>
    </row>
    <row r="162" spans="4:6">
      <c r="D162" s="37"/>
      <c r="F162" s="29"/>
    </row>
    <row r="163" spans="4:6">
      <c r="D163" s="37"/>
      <c r="F163" s="29"/>
    </row>
    <row r="164" spans="4:6">
      <c r="D164" s="37"/>
      <c r="F164" s="29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204" verticalDpi="196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L42"/>
  <sheetViews>
    <sheetView showGridLines="0" zoomScale="150" workbookViewId="0">
      <selection sqref="A1:IV65536"/>
    </sheetView>
  </sheetViews>
  <sheetFormatPr baseColWidth="10" defaultRowHeight="11.25"/>
  <cols>
    <col min="1" max="2" width="12" style="10"/>
    <col min="3" max="5" width="12" style="1"/>
    <col min="6" max="6" width="14.83203125" style="1" bestFit="1" customWidth="1"/>
    <col min="7" max="16384" width="12" style="1"/>
  </cols>
  <sheetData>
    <row r="1" spans="1:12">
      <c r="A1" s="9" t="s">
        <v>20</v>
      </c>
      <c r="B1" s="9"/>
    </row>
    <row r="2" spans="1:12">
      <c r="A2"/>
      <c r="B2" s="9" t="s">
        <v>21</v>
      </c>
      <c r="C2" s="20">
        <v>4</v>
      </c>
      <c r="D2" s="19" t="s">
        <v>22</v>
      </c>
      <c r="E2" s="20">
        <v>2010</v>
      </c>
    </row>
    <row r="3" spans="1:12">
      <c r="A3" s="9"/>
      <c r="B3" s="9"/>
    </row>
    <row r="4" spans="1:12" s="29" customFormat="1">
      <c r="A4" s="38"/>
      <c r="B4" s="38"/>
      <c r="C4" s="29" t="s">
        <v>35</v>
      </c>
      <c r="D4" s="29" t="s">
        <v>38</v>
      </c>
      <c r="E4" s="29" t="s">
        <v>39</v>
      </c>
      <c r="F4" s="29" t="s">
        <v>40</v>
      </c>
      <c r="H4" s="29" t="s">
        <v>41</v>
      </c>
      <c r="I4" s="29" t="s">
        <v>33</v>
      </c>
    </row>
    <row r="5" spans="1:12" s="23" customFormat="1" ht="12" thickBot="1">
      <c r="A5" s="37"/>
      <c r="B5" s="37"/>
      <c r="C5" s="37">
        <v>511000</v>
      </c>
      <c r="D5" s="37">
        <v>511100</v>
      </c>
      <c r="E5" s="37">
        <v>511300</v>
      </c>
      <c r="F5" s="37">
        <v>511200</v>
      </c>
      <c r="G5" s="15"/>
      <c r="H5" s="37">
        <v>701400</v>
      </c>
      <c r="I5" s="37">
        <v>445710</v>
      </c>
    </row>
    <row r="6" spans="1:12" s="23" customFormat="1">
      <c r="A6" s="30"/>
      <c r="B6" s="31"/>
      <c r="C6" s="32" t="s">
        <v>2</v>
      </c>
      <c r="D6" s="32" t="s">
        <v>0</v>
      </c>
      <c r="E6" s="32" t="s">
        <v>4</v>
      </c>
      <c r="F6" s="32" t="s">
        <v>3</v>
      </c>
      <c r="G6" s="34" t="s">
        <v>31</v>
      </c>
      <c r="H6" s="32" t="s">
        <v>34</v>
      </c>
      <c r="I6" s="33" t="s">
        <v>32</v>
      </c>
      <c r="J6" s="23" t="s">
        <v>34</v>
      </c>
      <c r="K6" s="23" t="s">
        <v>43</v>
      </c>
    </row>
    <row r="7" spans="1:12">
      <c r="A7" s="12">
        <v>1</v>
      </c>
      <c r="B7" s="21">
        <f>DATE(E2,C2,A7)</f>
        <v>40269</v>
      </c>
      <c r="C7" s="40">
        <v>50.05</v>
      </c>
      <c r="D7" s="45">
        <v>33.6</v>
      </c>
      <c r="E7" s="40"/>
      <c r="F7" s="40">
        <v>49.9</v>
      </c>
      <c r="G7" s="35">
        <f>IF(SUM(C7:F7)=0,"",SUM(C7:F7))</f>
        <v>133.55000000000001</v>
      </c>
      <c r="H7" s="4">
        <f>IF(G7=0,0,G7/1.055)</f>
        <v>126.5876777251185</v>
      </c>
      <c r="I7" s="5">
        <f>H7*0.055</f>
        <v>6.962322274881517</v>
      </c>
      <c r="J7" s="1">
        <v>1558.3</v>
      </c>
      <c r="K7" s="1">
        <v>85.2</v>
      </c>
      <c r="L7" s="1">
        <f t="shared" ref="L7:L35" si="0">H7+I7+J7+K7</f>
        <v>1777.05</v>
      </c>
    </row>
    <row r="8" spans="1:12">
      <c r="A8" s="12">
        <v>2</v>
      </c>
      <c r="B8" s="21">
        <f>DATE(E2,C2,A8)</f>
        <v>40270</v>
      </c>
      <c r="C8" s="40">
        <v>35.25</v>
      </c>
      <c r="D8" s="45">
        <v>89</v>
      </c>
      <c r="E8" s="40"/>
      <c r="F8" s="40"/>
      <c r="G8" s="35">
        <f t="shared" ref="G8:G37" si="1">IF(SUM(C8:F8)=0,"",SUM(C8:F8))</f>
        <v>124.25</v>
      </c>
      <c r="H8" s="4">
        <f t="shared" ref="H8:H36" si="2">IF(G8=0,0,G8/1.055)</f>
        <v>117.77251184834124</v>
      </c>
      <c r="I8" s="5">
        <f t="shared" ref="I8:I36" si="3">H8*0.055</f>
        <v>6.4774881516587683</v>
      </c>
      <c r="J8" s="1">
        <v>1097.1099999999999</v>
      </c>
      <c r="K8" s="1">
        <v>59.99</v>
      </c>
      <c r="L8" s="1">
        <f t="shared" si="0"/>
        <v>1281.3499999999999</v>
      </c>
    </row>
    <row r="9" spans="1:12">
      <c r="A9" s="12">
        <v>3</v>
      </c>
      <c r="B9" s="21">
        <f>DATE(E2,C2,A9)</f>
        <v>40271</v>
      </c>
      <c r="C9" s="40">
        <v>47.5</v>
      </c>
      <c r="D9" s="45">
        <v>93.5</v>
      </c>
      <c r="E9" s="40"/>
      <c r="F9" s="40">
        <v>20.05</v>
      </c>
      <c r="G9" s="35">
        <f t="shared" si="1"/>
        <v>161.05000000000001</v>
      </c>
      <c r="H9" s="4">
        <f t="shared" si="2"/>
        <v>152.65402843601899</v>
      </c>
      <c r="I9" s="5">
        <f t="shared" si="3"/>
        <v>8.3959715639810444</v>
      </c>
      <c r="J9" s="1">
        <v>933.12</v>
      </c>
      <c r="K9" s="1">
        <v>51.32</v>
      </c>
      <c r="L9" s="1">
        <f t="shared" si="0"/>
        <v>1145.49</v>
      </c>
    </row>
    <row r="10" spans="1:12">
      <c r="A10" s="12">
        <v>4</v>
      </c>
      <c r="B10" s="21">
        <f>DATE(E2,C2,A10)</f>
        <v>40272</v>
      </c>
      <c r="C10" s="40">
        <v>24.9</v>
      </c>
      <c r="D10" s="40"/>
      <c r="E10" s="40"/>
      <c r="F10" s="40">
        <v>21.7</v>
      </c>
      <c r="G10" s="35">
        <f t="shared" si="1"/>
        <v>46.599999999999994</v>
      </c>
      <c r="H10" s="4">
        <f t="shared" si="2"/>
        <v>44.170616113744074</v>
      </c>
      <c r="I10" s="5">
        <f t="shared" si="3"/>
        <v>2.4293838862559243</v>
      </c>
      <c r="J10" s="1">
        <v>982.41</v>
      </c>
      <c r="K10" s="1">
        <v>54.03</v>
      </c>
      <c r="L10" s="1">
        <f t="shared" si="0"/>
        <v>1083.04</v>
      </c>
    </row>
    <row r="11" spans="1:12">
      <c r="A11" s="12">
        <v>5</v>
      </c>
      <c r="B11" s="21">
        <f>DATE(E2,C2,A11)</f>
        <v>40273</v>
      </c>
      <c r="C11" s="44" t="s">
        <v>45</v>
      </c>
      <c r="D11" s="44"/>
      <c r="E11" s="40"/>
      <c r="F11" s="40"/>
      <c r="G11" s="35" t="str">
        <f t="shared" si="1"/>
        <v/>
      </c>
      <c r="H11" s="4" t="str">
        <f>IF(G11="","0",G11/1.055)</f>
        <v>0</v>
      </c>
      <c r="I11" s="5">
        <f t="shared" si="3"/>
        <v>0</v>
      </c>
      <c r="J11" s="1">
        <v>890.18</v>
      </c>
      <c r="K11" s="1">
        <v>48.96</v>
      </c>
      <c r="L11" s="1">
        <f t="shared" si="0"/>
        <v>939.14</v>
      </c>
    </row>
    <row r="12" spans="1:12">
      <c r="A12" s="12">
        <v>6</v>
      </c>
      <c r="B12" s="21">
        <f>DATE(E2,C2,A12)</f>
        <v>40274</v>
      </c>
      <c r="C12" s="39">
        <v>80.349999999999994</v>
      </c>
      <c r="D12" s="46">
        <v>14.5</v>
      </c>
      <c r="E12" s="39"/>
      <c r="F12" s="39"/>
      <c r="G12" s="35">
        <f t="shared" si="1"/>
        <v>94.85</v>
      </c>
      <c r="H12" s="4">
        <f t="shared" si="2"/>
        <v>89.905213270142184</v>
      </c>
      <c r="I12" s="5">
        <f t="shared" si="3"/>
        <v>4.9447867298578201</v>
      </c>
      <c r="J12" s="1">
        <v>1003.03</v>
      </c>
      <c r="K12" s="1">
        <v>55.17</v>
      </c>
      <c r="L12" s="1">
        <f t="shared" si="0"/>
        <v>1153.05</v>
      </c>
    </row>
    <row r="13" spans="1:12">
      <c r="A13" s="12">
        <v>7</v>
      </c>
      <c r="B13" s="21">
        <f>DATE(E2,C2,A13)</f>
        <v>40275</v>
      </c>
      <c r="C13" s="39">
        <v>122.55</v>
      </c>
      <c r="D13" s="46">
        <v>63</v>
      </c>
      <c r="E13" s="39"/>
      <c r="F13" s="39">
        <v>24.5</v>
      </c>
      <c r="G13" s="35">
        <f t="shared" si="1"/>
        <v>210.05</v>
      </c>
      <c r="H13" s="4">
        <f t="shared" si="2"/>
        <v>199.09952606635073</v>
      </c>
      <c r="I13" s="5">
        <f t="shared" si="3"/>
        <v>10.95047393364929</v>
      </c>
    </row>
    <row r="14" spans="1:12">
      <c r="A14" s="12">
        <v>8</v>
      </c>
      <c r="B14" s="21">
        <f>DATE(E2,C2,A14)</f>
        <v>40276</v>
      </c>
      <c r="C14" s="39">
        <v>65</v>
      </c>
      <c r="D14" s="46">
        <v>67.400000000000006</v>
      </c>
      <c r="E14" s="39"/>
      <c r="F14" s="39">
        <v>32.299999999999997</v>
      </c>
      <c r="G14" s="35">
        <f t="shared" si="1"/>
        <v>164.7</v>
      </c>
      <c r="H14" s="4">
        <f t="shared" si="2"/>
        <v>156.11374407582937</v>
      </c>
      <c r="I14" s="5">
        <f t="shared" si="3"/>
        <v>8.5862559241706151</v>
      </c>
      <c r="J14" s="1">
        <v>1680.87</v>
      </c>
      <c r="K14" s="1">
        <v>91.93</v>
      </c>
      <c r="L14" s="1">
        <f t="shared" si="0"/>
        <v>1937.5</v>
      </c>
    </row>
    <row r="15" spans="1:12">
      <c r="A15" s="12">
        <v>9</v>
      </c>
      <c r="B15" s="21">
        <f>DATE(E2,C2,A15)</f>
        <v>40277</v>
      </c>
      <c r="C15" s="39">
        <v>25</v>
      </c>
      <c r="D15" s="46">
        <v>51</v>
      </c>
      <c r="E15" s="39"/>
      <c r="F15" s="39"/>
      <c r="G15" s="35">
        <f t="shared" si="1"/>
        <v>76</v>
      </c>
      <c r="H15" s="4">
        <f t="shared" si="2"/>
        <v>72.037914691943129</v>
      </c>
      <c r="I15" s="5">
        <f t="shared" si="3"/>
        <v>3.9620853080568721</v>
      </c>
      <c r="J15" s="1">
        <v>1077.55</v>
      </c>
      <c r="K15" s="1">
        <v>59.27</v>
      </c>
      <c r="L15" s="1">
        <f t="shared" si="0"/>
        <v>1212.82</v>
      </c>
    </row>
    <row r="16" spans="1:12">
      <c r="A16" s="12">
        <v>10</v>
      </c>
      <c r="B16" s="21">
        <f>DATE(E2,C2,A16)</f>
        <v>40278</v>
      </c>
      <c r="C16" s="39">
        <v>165</v>
      </c>
      <c r="D16" s="46">
        <v>11</v>
      </c>
      <c r="E16" s="39"/>
      <c r="F16" s="39">
        <v>7</v>
      </c>
      <c r="G16" s="35">
        <f t="shared" si="1"/>
        <v>183</v>
      </c>
      <c r="H16" s="4">
        <f t="shared" si="2"/>
        <v>173.45971563981044</v>
      </c>
      <c r="I16" s="5">
        <f t="shared" si="3"/>
        <v>9.5402843601895739</v>
      </c>
      <c r="J16" s="1">
        <v>988.84</v>
      </c>
      <c r="K16" s="1">
        <v>54.39</v>
      </c>
      <c r="L16" s="1">
        <f t="shared" si="0"/>
        <v>1226.2300000000002</v>
      </c>
    </row>
    <row r="17" spans="1:12">
      <c r="A17" s="12">
        <v>11</v>
      </c>
      <c r="B17" s="21">
        <f>DATE(E2,C2,A17)</f>
        <v>40279</v>
      </c>
      <c r="C17" s="39">
        <v>62.5</v>
      </c>
      <c r="D17" s="46">
        <v>28.5</v>
      </c>
      <c r="E17" s="39"/>
      <c r="F17" s="39"/>
      <c r="G17" s="35">
        <f t="shared" si="1"/>
        <v>91</v>
      </c>
      <c r="H17" s="4">
        <f t="shared" si="2"/>
        <v>86.255924170616112</v>
      </c>
      <c r="I17" s="5">
        <f t="shared" si="3"/>
        <v>4.7440758293838865</v>
      </c>
      <c r="J17" s="1">
        <v>928.26</v>
      </c>
      <c r="K17" s="1">
        <v>50.59</v>
      </c>
      <c r="L17" s="1">
        <f t="shared" si="0"/>
        <v>1069.8499999999999</v>
      </c>
    </row>
    <row r="18" spans="1:12">
      <c r="A18" s="12">
        <v>12</v>
      </c>
      <c r="B18" s="21">
        <f>DATE(E2,C2,A18)</f>
        <v>40280</v>
      </c>
      <c r="C18" s="39">
        <v>84.5</v>
      </c>
      <c r="D18" s="47">
        <v>162.69999999999999</v>
      </c>
      <c r="E18" s="39"/>
      <c r="F18" s="39">
        <v>32</v>
      </c>
      <c r="G18" s="35">
        <f t="shared" si="1"/>
        <v>279.2</v>
      </c>
      <c r="H18" s="4">
        <f t="shared" si="2"/>
        <v>264.64454976303318</v>
      </c>
      <c r="I18" s="5">
        <f t="shared" si="3"/>
        <v>14.555450236966825</v>
      </c>
      <c r="J18" s="1">
        <v>925.92</v>
      </c>
      <c r="K18" s="1">
        <v>50.93</v>
      </c>
      <c r="L18" s="1">
        <f t="shared" si="0"/>
        <v>1256.05</v>
      </c>
    </row>
    <row r="19" spans="1:12">
      <c r="A19" s="12">
        <v>13</v>
      </c>
      <c r="B19" s="21">
        <f>DATE(E2,C2,A19)</f>
        <v>40281</v>
      </c>
      <c r="C19" s="40">
        <v>60</v>
      </c>
      <c r="D19" s="45">
        <v>83.4</v>
      </c>
      <c r="E19" s="40"/>
      <c r="F19" s="40">
        <v>42.6</v>
      </c>
      <c r="G19" s="35">
        <f t="shared" si="1"/>
        <v>186</v>
      </c>
      <c r="H19" s="4">
        <f t="shared" si="2"/>
        <v>176.30331753554503</v>
      </c>
      <c r="I19" s="5">
        <f t="shared" si="3"/>
        <v>9.6966824644549767</v>
      </c>
      <c r="J19" s="1">
        <v>1014.24</v>
      </c>
      <c r="K19" s="1">
        <v>55.46</v>
      </c>
      <c r="L19" s="1">
        <f t="shared" si="0"/>
        <v>1255.7</v>
      </c>
    </row>
    <row r="20" spans="1:12">
      <c r="A20" s="12">
        <v>14</v>
      </c>
      <c r="B20" s="21">
        <f>DATE(E2,C2,A20)</f>
        <v>40282</v>
      </c>
      <c r="C20" s="40">
        <v>80</v>
      </c>
      <c r="D20" s="45">
        <v>48.9</v>
      </c>
      <c r="E20" s="40"/>
      <c r="F20" s="40">
        <v>8.4</v>
      </c>
      <c r="G20" s="35">
        <f t="shared" si="1"/>
        <v>137.30000000000001</v>
      </c>
      <c r="H20" s="4">
        <f t="shared" si="2"/>
        <v>130.14218009478674</v>
      </c>
      <c r="I20" s="5">
        <f t="shared" si="3"/>
        <v>7.1578199052132705</v>
      </c>
    </row>
    <row r="21" spans="1:12">
      <c r="A21" s="12">
        <v>15</v>
      </c>
      <c r="B21" s="21">
        <f>DATE(E2,C2,A21)</f>
        <v>40283</v>
      </c>
      <c r="C21" s="40">
        <v>55</v>
      </c>
      <c r="D21" s="45">
        <v>41.5</v>
      </c>
      <c r="E21" s="40"/>
      <c r="F21" s="40">
        <v>41.5</v>
      </c>
      <c r="G21" s="35">
        <f t="shared" si="1"/>
        <v>138</v>
      </c>
      <c r="H21" s="4">
        <f t="shared" si="2"/>
        <v>130.80568720379148</v>
      </c>
      <c r="I21" s="5">
        <f t="shared" si="3"/>
        <v>7.1943127962085311</v>
      </c>
      <c r="J21" s="1">
        <v>1737.82</v>
      </c>
      <c r="K21" s="1">
        <v>95.58</v>
      </c>
      <c r="L21" s="1">
        <f t="shared" si="0"/>
        <v>1971.3999999999999</v>
      </c>
    </row>
    <row r="22" spans="1:12">
      <c r="A22" s="12">
        <v>16</v>
      </c>
      <c r="B22" s="21">
        <f>DATE(E2,C2,A22)</f>
        <v>40284</v>
      </c>
      <c r="C22" s="40">
        <v>14.5</v>
      </c>
      <c r="D22" s="45">
        <v>14.5</v>
      </c>
      <c r="E22" s="40"/>
      <c r="F22" s="40">
        <v>22</v>
      </c>
      <c r="G22" s="35">
        <f t="shared" si="1"/>
        <v>51</v>
      </c>
      <c r="H22" s="4">
        <f t="shared" si="2"/>
        <v>48.341232227488156</v>
      </c>
      <c r="I22" s="5">
        <f t="shared" si="3"/>
        <v>2.6587677725118488</v>
      </c>
      <c r="J22" s="1">
        <v>1061.81</v>
      </c>
      <c r="K22" s="1">
        <v>58.4</v>
      </c>
      <c r="L22" s="1">
        <f t="shared" si="0"/>
        <v>1171.21</v>
      </c>
    </row>
    <row r="23" spans="1:12">
      <c r="A23" s="12">
        <v>17</v>
      </c>
      <c r="B23" s="21">
        <f>DATE(E2,C2,A23)</f>
        <v>40285</v>
      </c>
      <c r="C23" s="40">
        <v>125</v>
      </c>
      <c r="D23" s="45">
        <v>67.2</v>
      </c>
      <c r="E23" s="40"/>
      <c r="F23" s="40">
        <v>10</v>
      </c>
      <c r="G23" s="35">
        <f t="shared" si="1"/>
        <v>202.2</v>
      </c>
      <c r="H23" s="4">
        <f t="shared" si="2"/>
        <v>191.65876777251185</v>
      </c>
      <c r="I23" s="5">
        <f t="shared" si="3"/>
        <v>10.541232227488152</v>
      </c>
      <c r="J23" s="1">
        <v>1319.12</v>
      </c>
      <c r="K23" s="1">
        <v>72.08</v>
      </c>
      <c r="L23" s="1">
        <f t="shared" si="0"/>
        <v>1593.3999999999999</v>
      </c>
    </row>
    <row r="24" spans="1:12">
      <c r="A24" s="12">
        <v>18</v>
      </c>
      <c r="B24" s="21">
        <f>DATE(E2,C2,A24)</f>
        <v>40286</v>
      </c>
      <c r="C24" s="40">
        <v>65</v>
      </c>
      <c r="D24" s="45">
        <v>60</v>
      </c>
      <c r="E24" s="40"/>
      <c r="F24" s="40">
        <v>18.649999999999999</v>
      </c>
      <c r="G24" s="35">
        <f t="shared" si="1"/>
        <v>143.65</v>
      </c>
      <c r="H24" s="4">
        <f t="shared" si="2"/>
        <v>136.1611374407583</v>
      </c>
      <c r="I24" s="5">
        <f t="shared" si="3"/>
        <v>7.4888625592417064</v>
      </c>
      <c r="J24" s="1">
        <v>925.5</v>
      </c>
      <c r="K24" s="1">
        <v>50.45</v>
      </c>
      <c r="L24" s="1">
        <f t="shared" si="0"/>
        <v>1119.6000000000001</v>
      </c>
    </row>
    <row r="25" spans="1:12">
      <c r="A25" s="12">
        <v>19</v>
      </c>
      <c r="B25" s="21">
        <f>DATE(E2,C2,A25)</f>
        <v>40287</v>
      </c>
      <c r="C25" s="40">
        <v>27</v>
      </c>
      <c r="D25" s="40"/>
      <c r="E25" s="40"/>
      <c r="F25" s="40"/>
      <c r="G25" s="35">
        <f t="shared" si="1"/>
        <v>27</v>
      </c>
      <c r="H25" s="4">
        <f t="shared" si="2"/>
        <v>25.592417061611375</v>
      </c>
      <c r="I25" s="5">
        <f t="shared" si="3"/>
        <v>1.4075829383886256</v>
      </c>
      <c r="J25" s="1">
        <v>973.63</v>
      </c>
      <c r="K25" s="1">
        <v>53.07</v>
      </c>
      <c r="L25" s="1">
        <f t="shared" si="0"/>
        <v>1053.7</v>
      </c>
    </row>
    <row r="26" spans="1:12">
      <c r="A26" s="12">
        <v>20</v>
      </c>
      <c r="B26" s="21">
        <f>DATE(E2,C2,A26)</f>
        <v>40288</v>
      </c>
      <c r="C26" s="40">
        <v>20</v>
      </c>
      <c r="D26" s="45">
        <v>69.5</v>
      </c>
      <c r="E26" s="40"/>
      <c r="F26" s="40">
        <v>19.5</v>
      </c>
      <c r="G26" s="35">
        <f t="shared" si="1"/>
        <v>109</v>
      </c>
      <c r="H26" s="4">
        <f t="shared" si="2"/>
        <v>103.3175355450237</v>
      </c>
      <c r="I26" s="5">
        <f t="shared" si="3"/>
        <v>5.6824644549763033</v>
      </c>
      <c r="J26" s="1">
        <v>1077.3499999999999</v>
      </c>
      <c r="K26" s="1">
        <v>58.93</v>
      </c>
      <c r="L26" s="1">
        <f t="shared" si="0"/>
        <v>1245.28</v>
      </c>
    </row>
    <row r="27" spans="1:12">
      <c r="A27" s="12">
        <v>21</v>
      </c>
      <c r="B27" s="21">
        <f>DATE(E2,C2,A27)</f>
        <v>40289</v>
      </c>
      <c r="C27" s="40">
        <v>132.5</v>
      </c>
      <c r="D27" s="45">
        <v>91</v>
      </c>
      <c r="E27" s="40"/>
      <c r="F27" s="39">
        <v>65.099999999999994</v>
      </c>
      <c r="G27" s="35">
        <f t="shared" si="1"/>
        <v>288.60000000000002</v>
      </c>
      <c r="H27" s="4">
        <f t="shared" si="2"/>
        <v>273.55450236966828</v>
      </c>
      <c r="I27" s="5">
        <f t="shared" si="3"/>
        <v>15.045497630331756</v>
      </c>
      <c r="J27" s="1">
        <v>1350.4</v>
      </c>
      <c r="K27" s="1">
        <v>74.27</v>
      </c>
      <c r="L27" s="1">
        <f t="shared" si="0"/>
        <v>1713.27</v>
      </c>
    </row>
    <row r="28" spans="1:12">
      <c r="A28" s="12">
        <v>22</v>
      </c>
      <c r="B28" s="21">
        <f>DATE(E2,C2,A28)</f>
        <v>40290</v>
      </c>
      <c r="C28" s="40">
        <v>25</v>
      </c>
      <c r="D28" s="45">
        <v>61</v>
      </c>
      <c r="E28" s="40"/>
      <c r="F28" s="40">
        <v>16</v>
      </c>
      <c r="G28" s="35">
        <f t="shared" si="1"/>
        <v>102</v>
      </c>
      <c r="H28" s="4">
        <f t="shared" si="2"/>
        <v>96.682464454976312</v>
      </c>
      <c r="I28" s="5">
        <f t="shared" si="3"/>
        <v>5.3175355450236976</v>
      </c>
      <c r="J28" s="1">
        <v>1071.18</v>
      </c>
      <c r="K28" s="1">
        <v>58.92</v>
      </c>
      <c r="L28" s="1">
        <f t="shared" si="0"/>
        <v>1232.1000000000001</v>
      </c>
    </row>
    <row r="29" spans="1:12">
      <c r="A29" s="12">
        <v>23</v>
      </c>
      <c r="B29" s="21">
        <f>DATE(E2,C2,A29)</f>
        <v>40291</v>
      </c>
      <c r="C29" s="40">
        <v>45</v>
      </c>
      <c r="D29" s="45">
        <v>68</v>
      </c>
      <c r="E29" s="40"/>
      <c r="F29" s="40">
        <v>40.6</v>
      </c>
      <c r="G29" s="35">
        <f t="shared" si="1"/>
        <v>153.6</v>
      </c>
      <c r="H29" s="4">
        <f t="shared" si="2"/>
        <v>145.59241706161137</v>
      </c>
      <c r="I29" s="5">
        <f t="shared" si="3"/>
        <v>8.0075829383886248</v>
      </c>
    </row>
    <row r="30" spans="1:12">
      <c r="A30" s="12">
        <v>24</v>
      </c>
      <c r="B30" s="21">
        <f>DATE(E2,C2,A30)</f>
        <v>40292</v>
      </c>
      <c r="C30" s="40">
        <v>85</v>
      </c>
      <c r="D30" s="45">
        <v>47.5</v>
      </c>
      <c r="E30" s="40"/>
      <c r="F30" s="40">
        <v>29.4</v>
      </c>
      <c r="G30" s="35">
        <f t="shared" si="1"/>
        <v>161.9</v>
      </c>
      <c r="H30" s="4">
        <f t="shared" si="2"/>
        <v>153.45971563981044</v>
      </c>
      <c r="I30" s="5">
        <f t="shared" si="3"/>
        <v>8.4402843601895743</v>
      </c>
      <c r="J30" s="1">
        <v>1001.02</v>
      </c>
      <c r="K30" s="1">
        <v>54.83</v>
      </c>
      <c r="L30" s="1">
        <f t="shared" si="0"/>
        <v>1217.75</v>
      </c>
    </row>
    <row r="31" spans="1:12">
      <c r="A31" s="12">
        <v>25</v>
      </c>
      <c r="B31" s="21">
        <f>DATE(E2,C2,A31)</f>
        <v>40293</v>
      </c>
      <c r="C31" s="41">
        <v>80</v>
      </c>
      <c r="D31" s="48">
        <v>30</v>
      </c>
      <c r="E31" s="41"/>
      <c r="F31" s="41">
        <v>7</v>
      </c>
      <c r="G31" s="35">
        <f t="shared" si="1"/>
        <v>117</v>
      </c>
      <c r="H31" s="4">
        <f t="shared" si="2"/>
        <v>110.90047393364929</v>
      </c>
      <c r="I31" s="5">
        <f t="shared" si="3"/>
        <v>6.0995260663507116</v>
      </c>
      <c r="J31" s="1">
        <v>829.16</v>
      </c>
      <c r="K31" s="1">
        <v>45.17</v>
      </c>
      <c r="L31" s="1">
        <f t="shared" si="0"/>
        <v>991.32999999999993</v>
      </c>
    </row>
    <row r="32" spans="1:12">
      <c r="A32" s="12">
        <v>26</v>
      </c>
      <c r="B32" s="21">
        <f>DATE(E2,C2,A32)</f>
        <v>40294</v>
      </c>
      <c r="C32" s="40">
        <v>55</v>
      </c>
      <c r="D32" s="45">
        <v>65.5</v>
      </c>
      <c r="E32" s="40"/>
      <c r="F32" s="40"/>
      <c r="G32" s="35">
        <f t="shared" si="1"/>
        <v>120.5</v>
      </c>
      <c r="H32" s="4">
        <f t="shared" si="2"/>
        <v>114.218009478673</v>
      </c>
      <c r="I32" s="5">
        <f t="shared" si="3"/>
        <v>6.2819905213270149</v>
      </c>
      <c r="J32" s="1">
        <v>828.92</v>
      </c>
      <c r="K32" s="1">
        <v>45.21</v>
      </c>
      <c r="L32" s="1">
        <f t="shared" si="0"/>
        <v>994.63</v>
      </c>
    </row>
    <row r="33" spans="1:12">
      <c r="A33" s="12">
        <v>27</v>
      </c>
      <c r="B33" s="21">
        <f>DATE(E2,C2,A33)</f>
        <v>40295</v>
      </c>
      <c r="C33" s="40">
        <v>28.5</v>
      </c>
      <c r="D33" s="45">
        <v>63.5</v>
      </c>
      <c r="E33" s="40">
        <v>59</v>
      </c>
      <c r="F33" s="42">
        <v>47.4</v>
      </c>
      <c r="G33" s="35">
        <f t="shared" si="1"/>
        <v>198.4</v>
      </c>
      <c r="H33" s="4">
        <f t="shared" si="2"/>
        <v>188.0568720379147</v>
      </c>
      <c r="I33" s="5">
        <f t="shared" si="3"/>
        <v>10.343127962085308</v>
      </c>
      <c r="J33" s="1">
        <v>972.27</v>
      </c>
      <c r="K33" s="1">
        <v>53.48</v>
      </c>
      <c r="L33" s="1">
        <f t="shared" si="0"/>
        <v>1224.1500000000001</v>
      </c>
    </row>
    <row r="34" spans="1:12">
      <c r="A34" s="12">
        <v>28</v>
      </c>
      <c r="B34" s="21">
        <f>DATE(E2,C2,A34)</f>
        <v>40296</v>
      </c>
      <c r="C34" s="40">
        <v>68</v>
      </c>
      <c r="D34" s="45">
        <v>56</v>
      </c>
      <c r="E34" s="40"/>
      <c r="F34" s="40"/>
      <c r="G34" s="35">
        <f t="shared" si="1"/>
        <v>124</v>
      </c>
      <c r="H34" s="4">
        <f t="shared" si="2"/>
        <v>117.53554502369668</v>
      </c>
      <c r="I34" s="5">
        <f t="shared" si="3"/>
        <v>6.4644549763033181</v>
      </c>
    </row>
    <row r="35" spans="1:12">
      <c r="A35" s="12">
        <v>29</v>
      </c>
      <c r="B35" s="21">
        <f>DATE(E2,C2,A35)</f>
        <v>40297</v>
      </c>
      <c r="C35" s="40">
        <v>80</v>
      </c>
      <c r="D35" s="45">
        <v>77.5</v>
      </c>
      <c r="E35" s="40"/>
      <c r="F35" s="40">
        <v>6.1</v>
      </c>
      <c r="G35" s="35">
        <f t="shared" si="1"/>
        <v>163.6</v>
      </c>
      <c r="H35" s="4">
        <f t="shared" si="2"/>
        <v>155.07109004739337</v>
      </c>
      <c r="I35" s="5">
        <f t="shared" si="3"/>
        <v>8.5289099526066359</v>
      </c>
      <c r="J35" s="1">
        <v>1460.97</v>
      </c>
      <c r="K35" s="1">
        <v>80.349999999999994</v>
      </c>
      <c r="L35" s="1">
        <f t="shared" si="0"/>
        <v>1704.9199999999998</v>
      </c>
    </row>
    <row r="36" spans="1:12">
      <c r="A36" s="12">
        <v>30</v>
      </c>
      <c r="B36" s="21">
        <f>DATE(E2,C2,A36)</f>
        <v>40298</v>
      </c>
      <c r="C36" s="40">
        <v>42.5</v>
      </c>
      <c r="D36" s="45">
        <v>31</v>
      </c>
      <c r="E36" s="40"/>
      <c r="F36" s="40"/>
      <c r="G36" s="35">
        <f t="shared" si="1"/>
        <v>73.5</v>
      </c>
      <c r="H36" s="4">
        <f t="shared" si="2"/>
        <v>69.66824644549763</v>
      </c>
      <c r="I36" s="5">
        <f t="shared" si="3"/>
        <v>3.8317535545023698</v>
      </c>
      <c r="J36" s="1">
        <v>1007.02</v>
      </c>
      <c r="K36" s="1">
        <v>54.98</v>
      </c>
      <c r="L36" s="1">
        <f>H36+I36+J36+K36</f>
        <v>1135.5</v>
      </c>
    </row>
    <row r="37" spans="1:12" ht="12" thickBot="1">
      <c r="A37" s="13">
        <v>31</v>
      </c>
      <c r="B37" s="22">
        <f>DATE(E2,C2,A37)</f>
        <v>40299</v>
      </c>
      <c r="C37" s="40"/>
      <c r="D37" s="40"/>
      <c r="E37" s="39"/>
      <c r="F37" s="40"/>
      <c r="G37" s="36" t="str">
        <f t="shared" si="1"/>
        <v/>
      </c>
      <c r="H37" s="4" t="str">
        <f>IF(G37="","",G37)</f>
        <v/>
      </c>
      <c r="I37" s="5" t="str">
        <f>IF(G37="","",G37/1.055*0)</f>
        <v/>
      </c>
    </row>
    <row r="38" spans="1:12" ht="12" thickBot="1">
      <c r="C38" s="1">
        <f>SUM(C7:C37)</f>
        <v>1850.6</v>
      </c>
      <c r="D38" s="1">
        <f>SUM(D7:D37)</f>
        <v>1590.2</v>
      </c>
      <c r="E38" s="1">
        <f>SUM(E7:E37)</f>
        <v>59</v>
      </c>
      <c r="F38" s="1">
        <f>SUM(F7:F37)</f>
        <v>561.69999999999993</v>
      </c>
    </row>
    <row r="39" spans="1:12" ht="12" thickBot="1">
      <c r="F39" s="8" t="s">
        <v>5</v>
      </c>
      <c r="G39" s="6">
        <f>SUM(G7:G38)</f>
        <v>4061.5</v>
      </c>
      <c r="H39" s="1">
        <f>SUM(H7:H37)</f>
        <v>3849.7630331753558</v>
      </c>
      <c r="I39" s="1">
        <f>SUM(I7:I37)</f>
        <v>211.73696682464455</v>
      </c>
      <c r="J39" s="1">
        <f>SUM(J7:J36)</f>
        <v>28696</v>
      </c>
      <c r="K39" s="1">
        <f>SUM(K7:K36)</f>
        <v>1572.9600000000003</v>
      </c>
      <c r="L39" s="1">
        <f>SUM(L7:L36)</f>
        <v>33705.509999999995</v>
      </c>
    </row>
    <row r="40" spans="1:12">
      <c r="J40" s="1">
        <v>28696</v>
      </c>
    </row>
    <row r="41" spans="1:12">
      <c r="H41" s="1">
        <f>H40+J40</f>
        <v>28696</v>
      </c>
    </row>
    <row r="42" spans="1:12">
      <c r="F42" s="43" t="s">
        <v>44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L42"/>
  <sheetViews>
    <sheetView showGridLines="0" zoomScale="150" workbookViewId="0">
      <selection activeCell="B4" sqref="B4"/>
    </sheetView>
  </sheetViews>
  <sheetFormatPr baseColWidth="10" defaultRowHeight="11.25"/>
  <cols>
    <col min="1" max="2" width="12" style="10"/>
    <col min="3" max="5" width="12" style="1"/>
    <col min="6" max="6" width="14.83203125" style="1" bestFit="1" customWidth="1"/>
    <col min="7" max="16384" width="12" style="1"/>
  </cols>
  <sheetData>
    <row r="1" spans="1:12">
      <c r="A1" s="9" t="s">
        <v>20</v>
      </c>
      <c r="B1" s="9"/>
    </row>
    <row r="2" spans="1:12">
      <c r="A2"/>
      <c r="B2" s="9" t="s">
        <v>21</v>
      </c>
      <c r="C2" s="20">
        <v>5</v>
      </c>
      <c r="D2" s="19" t="s">
        <v>22</v>
      </c>
      <c r="E2" s="20">
        <v>2010</v>
      </c>
    </row>
    <row r="3" spans="1:12">
      <c r="A3" s="9"/>
      <c r="B3" s="9"/>
    </row>
    <row r="4" spans="1:12" s="29" customFormat="1">
      <c r="A4" s="38"/>
      <c r="B4" s="38"/>
      <c r="C4" s="29" t="s">
        <v>35</v>
      </c>
      <c r="D4" s="29" t="s">
        <v>38</v>
      </c>
      <c r="E4" s="29" t="s">
        <v>39</v>
      </c>
      <c r="F4" s="29" t="s">
        <v>40</v>
      </c>
      <c r="H4" s="29" t="s">
        <v>41</v>
      </c>
      <c r="I4" s="29" t="s">
        <v>33</v>
      </c>
    </row>
    <row r="5" spans="1:12" s="23" customFormat="1" ht="12" thickBot="1">
      <c r="A5" s="37"/>
      <c r="B5" s="37"/>
      <c r="C5" s="37">
        <v>511000</v>
      </c>
      <c r="D5" s="37">
        <v>511100</v>
      </c>
      <c r="E5" s="37">
        <v>511300</v>
      </c>
      <c r="F5" s="37">
        <v>511200</v>
      </c>
      <c r="G5" s="15"/>
      <c r="H5" s="37">
        <v>701400</v>
      </c>
      <c r="I5" s="37">
        <v>445710</v>
      </c>
    </row>
    <row r="6" spans="1:12" s="23" customFormat="1">
      <c r="A6" s="30"/>
      <c r="B6" s="31"/>
      <c r="C6" s="32" t="s">
        <v>2</v>
      </c>
      <c r="D6" s="32" t="s">
        <v>0</v>
      </c>
      <c r="E6" s="32" t="s">
        <v>4</v>
      </c>
      <c r="F6" s="32" t="s">
        <v>3</v>
      </c>
      <c r="G6" s="34" t="s">
        <v>31</v>
      </c>
      <c r="H6" s="32" t="s">
        <v>34</v>
      </c>
      <c r="I6" s="33" t="s">
        <v>32</v>
      </c>
      <c r="J6" s="23" t="s">
        <v>34</v>
      </c>
      <c r="K6" s="23" t="s">
        <v>43</v>
      </c>
    </row>
    <row r="7" spans="1:12">
      <c r="A7" s="12">
        <v>1</v>
      </c>
      <c r="B7" s="21">
        <f>DATE(E2,C2,A7)</f>
        <v>40299</v>
      </c>
      <c r="C7" s="40">
        <v>0</v>
      </c>
      <c r="D7" s="45">
        <v>64.5</v>
      </c>
      <c r="E7" s="40"/>
      <c r="F7" s="40">
        <v>0</v>
      </c>
      <c r="G7" s="35">
        <f>IF(SUM(C7:F7)=0,"",SUM(C7:F7))</f>
        <v>64.5</v>
      </c>
      <c r="H7" s="4">
        <f>IF(G7="","0",G7/1.055)</f>
        <v>61.137440758293842</v>
      </c>
      <c r="I7" s="5">
        <f>H7*0.055</f>
        <v>3.3625592417061614</v>
      </c>
      <c r="J7" s="1">
        <v>1558.3</v>
      </c>
      <c r="K7" s="1">
        <v>85.2</v>
      </c>
      <c r="L7" s="1">
        <f t="shared" ref="L7:L35" si="0">H7+I7+J7+K7</f>
        <v>1708</v>
      </c>
    </row>
    <row r="8" spans="1:12">
      <c r="A8" s="12">
        <v>2</v>
      </c>
      <c r="B8" s="21">
        <f>DATE(E2,C2,A8)</f>
        <v>40300</v>
      </c>
      <c r="C8" s="40">
        <v>0</v>
      </c>
      <c r="D8" s="45">
        <v>16</v>
      </c>
      <c r="E8" s="40"/>
      <c r="F8" s="40">
        <v>0</v>
      </c>
      <c r="G8" s="35">
        <f t="shared" ref="G8:G37" si="1">IF(SUM(C8:F8)=0,"",SUM(C8:F8))</f>
        <v>16</v>
      </c>
      <c r="H8" s="4">
        <f>IF(G8="","0",G8/1.055)</f>
        <v>15.165876777251185</v>
      </c>
      <c r="I8" s="5">
        <f t="shared" ref="I8:I36" si="2">H8*0.055</f>
        <v>0.83412322274881523</v>
      </c>
      <c r="J8" s="1">
        <v>1097.1099999999999</v>
      </c>
      <c r="K8" s="1">
        <v>59.99</v>
      </c>
      <c r="L8" s="1">
        <f t="shared" si="0"/>
        <v>1173.0999999999999</v>
      </c>
    </row>
    <row r="9" spans="1:12">
      <c r="A9" s="12">
        <v>3</v>
      </c>
      <c r="B9" s="21">
        <f>DATE(E2,C2,A9)</f>
        <v>40301</v>
      </c>
      <c r="C9" s="40">
        <v>0</v>
      </c>
      <c r="D9" s="45">
        <v>39.4</v>
      </c>
      <c r="E9" s="40"/>
      <c r="F9" s="40">
        <v>0</v>
      </c>
      <c r="G9" s="35">
        <f t="shared" si="1"/>
        <v>39.4</v>
      </c>
      <c r="H9" s="4">
        <f>IF(G9="","0",G9/1.055)</f>
        <v>37.345971563981045</v>
      </c>
      <c r="I9" s="5">
        <f t="shared" si="2"/>
        <v>2.0540284360189576</v>
      </c>
      <c r="J9" s="1">
        <v>933.12</v>
      </c>
      <c r="K9" s="1">
        <v>51.32</v>
      </c>
      <c r="L9" s="1">
        <f t="shared" si="0"/>
        <v>1023.84</v>
      </c>
    </row>
    <row r="10" spans="1:12">
      <c r="A10" s="12">
        <v>4</v>
      </c>
      <c r="B10" s="21">
        <f>DATE(E2,C2,A10)</f>
        <v>40302</v>
      </c>
      <c r="C10" s="40">
        <v>5.5</v>
      </c>
      <c r="D10" s="40">
        <v>106.5</v>
      </c>
      <c r="E10" s="40"/>
      <c r="F10" s="40">
        <v>0</v>
      </c>
      <c r="G10" s="35">
        <f t="shared" si="1"/>
        <v>112</v>
      </c>
      <c r="H10" s="4">
        <f t="shared" ref="H10:H36" si="3">IF(G10=0,0,G10/1.055)</f>
        <v>106.1611374407583</v>
      </c>
      <c r="I10" s="5">
        <f t="shared" si="2"/>
        <v>5.8388625592417061</v>
      </c>
      <c r="J10" s="1">
        <v>982.41</v>
      </c>
      <c r="K10" s="1">
        <v>54.03</v>
      </c>
      <c r="L10" s="1">
        <f t="shared" si="0"/>
        <v>1148.4399999999998</v>
      </c>
    </row>
    <row r="11" spans="1:12">
      <c r="A11" s="12">
        <v>5</v>
      </c>
      <c r="B11" s="21">
        <f>DATE(E2,C2,A11)</f>
        <v>40303</v>
      </c>
      <c r="C11" s="44">
        <v>23.5</v>
      </c>
      <c r="D11" s="44">
        <v>70</v>
      </c>
      <c r="E11" s="40"/>
      <c r="F11" s="40">
        <v>27.5</v>
      </c>
      <c r="G11" s="35">
        <f t="shared" si="1"/>
        <v>121</v>
      </c>
      <c r="H11" s="4">
        <f>IF(G11="","0",G11/1.055)</f>
        <v>114.69194312796209</v>
      </c>
      <c r="I11" s="5">
        <f t="shared" si="2"/>
        <v>6.3080568720379153</v>
      </c>
      <c r="J11" s="1">
        <v>890.18</v>
      </c>
      <c r="K11" s="1">
        <v>48.96</v>
      </c>
      <c r="L11" s="1">
        <f t="shared" si="0"/>
        <v>1060.1399999999999</v>
      </c>
    </row>
    <row r="12" spans="1:12">
      <c r="A12" s="12">
        <v>6</v>
      </c>
      <c r="B12" s="21">
        <f>DATE(E2,C2,A12)</f>
        <v>40304</v>
      </c>
      <c r="C12" s="39">
        <v>20</v>
      </c>
      <c r="D12" s="46">
        <v>39</v>
      </c>
      <c r="E12" s="39"/>
      <c r="F12" s="39">
        <v>53.25</v>
      </c>
      <c r="G12" s="35">
        <f t="shared" si="1"/>
        <v>112.25</v>
      </c>
      <c r="H12" s="4">
        <f t="shared" si="3"/>
        <v>106.39810426540285</v>
      </c>
      <c r="I12" s="5">
        <f t="shared" si="2"/>
        <v>5.8518957345971572</v>
      </c>
      <c r="J12" s="1">
        <v>1003.03</v>
      </c>
      <c r="K12" s="1">
        <v>55.17</v>
      </c>
      <c r="L12" s="1">
        <f t="shared" si="0"/>
        <v>1170.45</v>
      </c>
    </row>
    <row r="13" spans="1:12">
      <c r="A13" s="12">
        <v>7</v>
      </c>
      <c r="B13" s="21">
        <f>DATE(E2,C2,A13)</f>
        <v>40305</v>
      </c>
      <c r="C13" s="39">
        <v>19</v>
      </c>
      <c r="D13" s="46">
        <v>25.5</v>
      </c>
      <c r="E13" s="39"/>
      <c r="F13" s="39">
        <v>29.6</v>
      </c>
      <c r="G13" s="35">
        <f t="shared" si="1"/>
        <v>74.099999999999994</v>
      </c>
      <c r="H13" s="4">
        <f t="shared" si="3"/>
        <v>70.236966824644554</v>
      </c>
      <c r="I13" s="5">
        <f t="shared" si="2"/>
        <v>3.8630331753554503</v>
      </c>
    </row>
    <row r="14" spans="1:12">
      <c r="A14" s="12">
        <v>8</v>
      </c>
      <c r="B14" s="21">
        <f>DATE(E2,C2,A14)</f>
        <v>40306</v>
      </c>
      <c r="C14" s="39">
        <v>33</v>
      </c>
      <c r="D14" s="46">
        <v>95.7</v>
      </c>
      <c r="E14" s="39"/>
      <c r="F14" s="39">
        <v>12</v>
      </c>
      <c r="G14" s="35">
        <f t="shared" si="1"/>
        <v>140.69999999999999</v>
      </c>
      <c r="H14" s="4">
        <f t="shared" si="3"/>
        <v>133.3649289099526</v>
      </c>
      <c r="I14" s="5">
        <f t="shared" si="2"/>
        <v>7.3350710900473928</v>
      </c>
      <c r="J14" s="1">
        <v>1680.87</v>
      </c>
      <c r="K14" s="1">
        <v>91.93</v>
      </c>
      <c r="L14" s="1">
        <f t="shared" si="0"/>
        <v>1913.5</v>
      </c>
    </row>
    <row r="15" spans="1:12">
      <c r="A15" s="12">
        <v>9</v>
      </c>
      <c r="B15" s="21">
        <f>DATE(E2,C2,A15)</f>
        <v>40307</v>
      </c>
      <c r="C15" s="39">
        <v>23</v>
      </c>
      <c r="D15" s="46">
        <v>12.5</v>
      </c>
      <c r="E15" s="39">
        <v>12.5</v>
      </c>
      <c r="F15" s="39">
        <v>0</v>
      </c>
      <c r="G15" s="35">
        <f t="shared" si="1"/>
        <v>48</v>
      </c>
      <c r="H15" s="4">
        <f t="shared" si="3"/>
        <v>45.497630331753555</v>
      </c>
      <c r="I15" s="5">
        <f t="shared" si="2"/>
        <v>2.5023696682464456</v>
      </c>
      <c r="J15" s="1">
        <v>1077.55</v>
      </c>
      <c r="K15" s="1">
        <v>59.27</v>
      </c>
      <c r="L15" s="1">
        <f t="shared" si="0"/>
        <v>1184.82</v>
      </c>
    </row>
    <row r="16" spans="1:12">
      <c r="A16" s="12">
        <v>10</v>
      </c>
      <c r="B16" s="21">
        <f>DATE(E2,C2,A16)</f>
        <v>40308</v>
      </c>
      <c r="C16" s="39">
        <v>17.5</v>
      </c>
      <c r="D16" s="46">
        <v>28</v>
      </c>
      <c r="E16" s="39"/>
      <c r="F16" s="39">
        <v>30.5</v>
      </c>
      <c r="G16" s="35">
        <f t="shared" si="1"/>
        <v>76</v>
      </c>
      <c r="H16" s="4">
        <f t="shared" si="3"/>
        <v>72.037914691943129</v>
      </c>
      <c r="I16" s="5">
        <f t="shared" si="2"/>
        <v>3.9620853080568721</v>
      </c>
      <c r="J16" s="1">
        <v>988.84</v>
      </c>
      <c r="K16" s="1">
        <v>54.39</v>
      </c>
      <c r="L16" s="1">
        <f t="shared" si="0"/>
        <v>1119.2300000000002</v>
      </c>
    </row>
    <row r="17" spans="1:12">
      <c r="A17" s="12">
        <v>11</v>
      </c>
      <c r="B17" s="21">
        <f>DATE(E2,C2,A17)</f>
        <v>40309</v>
      </c>
      <c r="C17" s="39">
        <v>31</v>
      </c>
      <c r="D17" s="46">
        <v>153.5</v>
      </c>
      <c r="E17" s="39"/>
      <c r="F17" s="39">
        <v>0</v>
      </c>
      <c r="G17" s="35">
        <f t="shared" si="1"/>
        <v>184.5</v>
      </c>
      <c r="H17" s="4">
        <f t="shared" si="3"/>
        <v>174.88151658767774</v>
      </c>
      <c r="I17" s="5">
        <f t="shared" si="2"/>
        <v>9.6184834123222753</v>
      </c>
      <c r="J17" s="1">
        <v>928.26</v>
      </c>
      <c r="K17" s="1">
        <v>50.59</v>
      </c>
      <c r="L17" s="1">
        <f t="shared" si="0"/>
        <v>1163.3499999999999</v>
      </c>
    </row>
    <row r="18" spans="1:12">
      <c r="A18" s="12">
        <v>12</v>
      </c>
      <c r="B18" s="21">
        <f>DATE(E2,C2,A18)</f>
        <v>40310</v>
      </c>
      <c r="C18" s="39">
        <v>21.5</v>
      </c>
      <c r="D18" s="47">
        <v>78.5</v>
      </c>
      <c r="E18" s="39">
        <v>40</v>
      </c>
      <c r="F18" s="39">
        <v>51.3</v>
      </c>
      <c r="G18" s="35">
        <f t="shared" si="1"/>
        <v>191.3</v>
      </c>
      <c r="H18" s="4">
        <f t="shared" si="3"/>
        <v>181.32701421800951</v>
      </c>
      <c r="I18" s="5">
        <f t="shared" si="2"/>
        <v>9.9729857819905234</v>
      </c>
      <c r="J18" s="1">
        <v>925.92</v>
      </c>
      <c r="K18" s="1">
        <v>50.93</v>
      </c>
      <c r="L18" s="1">
        <f t="shared" si="0"/>
        <v>1168.1500000000001</v>
      </c>
    </row>
    <row r="19" spans="1:12">
      <c r="A19" s="12">
        <v>13</v>
      </c>
      <c r="B19" s="21">
        <f>DATE(E2,C2,A19)</f>
        <v>40311</v>
      </c>
      <c r="C19" s="40">
        <v>20.5</v>
      </c>
      <c r="D19" s="45">
        <v>83</v>
      </c>
      <c r="E19" s="40"/>
      <c r="F19" s="40">
        <v>33.36</v>
      </c>
      <c r="G19" s="35">
        <f t="shared" si="1"/>
        <v>136.86000000000001</v>
      </c>
      <c r="H19" s="4">
        <f t="shared" si="3"/>
        <v>129.72511848341233</v>
      </c>
      <c r="I19" s="5">
        <f t="shared" si="2"/>
        <v>7.1348815165876784</v>
      </c>
      <c r="J19" s="1">
        <v>1014.24</v>
      </c>
      <c r="K19" s="1">
        <v>55.46</v>
      </c>
      <c r="L19" s="1">
        <f t="shared" si="0"/>
        <v>1206.56</v>
      </c>
    </row>
    <row r="20" spans="1:12">
      <c r="A20" s="12">
        <v>14</v>
      </c>
      <c r="B20" s="21">
        <f>DATE(E2,C2,A20)</f>
        <v>40312</v>
      </c>
      <c r="C20" s="40">
        <v>23</v>
      </c>
      <c r="D20" s="45">
        <v>24.5</v>
      </c>
      <c r="E20" s="40"/>
      <c r="F20" s="40">
        <v>10</v>
      </c>
      <c r="G20" s="35">
        <f t="shared" si="1"/>
        <v>57.5</v>
      </c>
      <c r="H20" s="4">
        <f t="shared" si="3"/>
        <v>54.502369668246452</v>
      </c>
      <c r="I20" s="5">
        <f t="shared" si="2"/>
        <v>2.9976303317535549</v>
      </c>
    </row>
    <row r="21" spans="1:12">
      <c r="A21" s="12">
        <v>15</v>
      </c>
      <c r="B21" s="21">
        <f>DATE(E2,C2,A21)</f>
        <v>40313</v>
      </c>
      <c r="C21" s="40">
        <v>19</v>
      </c>
      <c r="D21" s="45">
        <v>97.8</v>
      </c>
      <c r="E21" s="40"/>
      <c r="F21" s="40">
        <v>41.2</v>
      </c>
      <c r="G21" s="35">
        <f t="shared" si="1"/>
        <v>158</v>
      </c>
      <c r="H21" s="4">
        <f t="shared" si="3"/>
        <v>149.76303317535545</v>
      </c>
      <c r="I21" s="5">
        <f t="shared" si="2"/>
        <v>8.2369668246445489</v>
      </c>
      <c r="J21" s="1">
        <v>1737.82</v>
      </c>
      <c r="K21" s="1">
        <v>95.58</v>
      </c>
      <c r="L21" s="1">
        <f t="shared" si="0"/>
        <v>1991.3999999999999</v>
      </c>
    </row>
    <row r="22" spans="1:12">
      <c r="A22" s="12">
        <v>16</v>
      </c>
      <c r="B22" s="21">
        <f>DATE(E2,C2,A22)</f>
        <v>40314</v>
      </c>
      <c r="C22" s="40">
        <v>15.5</v>
      </c>
      <c r="D22" s="45">
        <v>43</v>
      </c>
      <c r="E22" s="40"/>
      <c r="F22" s="40">
        <v>7.4</v>
      </c>
      <c r="G22" s="35">
        <f t="shared" si="1"/>
        <v>65.900000000000006</v>
      </c>
      <c r="H22" s="4">
        <f t="shared" si="3"/>
        <v>62.46445497630333</v>
      </c>
      <c r="I22" s="5">
        <f t="shared" si="2"/>
        <v>3.4355450236966831</v>
      </c>
      <c r="J22" s="1">
        <v>1061.81</v>
      </c>
      <c r="K22" s="1">
        <v>58.4</v>
      </c>
      <c r="L22" s="1">
        <f t="shared" si="0"/>
        <v>1186.1100000000001</v>
      </c>
    </row>
    <row r="23" spans="1:12">
      <c r="A23" s="12">
        <v>17</v>
      </c>
      <c r="B23" s="21">
        <f>DATE(E2,C2,A23)</f>
        <v>40315</v>
      </c>
      <c r="C23" s="40">
        <v>27</v>
      </c>
      <c r="D23" s="45">
        <v>16</v>
      </c>
      <c r="E23" s="40"/>
      <c r="F23" s="40">
        <v>49</v>
      </c>
      <c r="G23" s="35">
        <f t="shared" si="1"/>
        <v>92</v>
      </c>
      <c r="H23" s="4">
        <f t="shared" si="3"/>
        <v>87.203791469194314</v>
      </c>
      <c r="I23" s="5">
        <f t="shared" si="2"/>
        <v>4.7962085308056874</v>
      </c>
      <c r="J23" s="1">
        <v>1319.12</v>
      </c>
      <c r="K23" s="1">
        <v>72.08</v>
      </c>
      <c r="L23" s="1">
        <f t="shared" si="0"/>
        <v>1483.1999999999998</v>
      </c>
    </row>
    <row r="24" spans="1:12">
      <c r="A24" s="12">
        <v>18</v>
      </c>
      <c r="B24" s="21">
        <f>DATE(E2,C2,A24)</f>
        <v>40316</v>
      </c>
      <c r="C24" s="40">
        <v>28</v>
      </c>
      <c r="D24" s="45">
        <v>0</v>
      </c>
      <c r="E24" s="40"/>
      <c r="F24" s="40">
        <v>34.6</v>
      </c>
      <c r="G24" s="35">
        <f t="shared" si="1"/>
        <v>62.6</v>
      </c>
      <c r="H24" s="4">
        <f t="shared" si="3"/>
        <v>59.336492890995267</v>
      </c>
      <c r="I24" s="5">
        <f t="shared" si="2"/>
        <v>3.2635071090047396</v>
      </c>
      <c r="J24" s="1">
        <v>925.5</v>
      </c>
      <c r="K24" s="1">
        <v>50.45</v>
      </c>
      <c r="L24" s="1">
        <f t="shared" si="0"/>
        <v>1038.55</v>
      </c>
    </row>
    <row r="25" spans="1:12">
      <c r="A25" s="12">
        <v>19</v>
      </c>
      <c r="B25" s="21">
        <f>DATE(E2,C2,A25)</f>
        <v>40317</v>
      </c>
      <c r="C25" s="40">
        <v>27</v>
      </c>
      <c r="D25" s="40">
        <v>17</v>
      </c>
      <c r="E25" s="40"/>
      <c r="F25" s="40">
        <v>43</v>
      </c>
      <c r="G25" s="35">
        <f t="shared" si="1"/>
        <v>87</v>
      </c>
      <c r="H25" s="4">
        <f t="shared" si="3"/>
        <v>82.464454976303315</v>
      </c>
      <c r="I25" s="5">
        <f t="shared" si="2"/>
        <v>4.5355450236966828</v>
      </c>
      <c r="J25" s="1">
        <v>973.63</v>
      </c>
      <c r="K25" s="1">
        <v>53.07</v>
      </c>
      <c r="L25" s="1">
        <f t="shared" si="0"/>
        <v>1113.7</v>
      </c>
    </row>
    <row r="26" spans="1:12">
      <c r="A26" s="12">
        <v>20</v>
      </c>
      <c r="B26" s="21">
        <f>DATE(E2,C2,A26)</f>
        <v>40318</v>
      </c>
      <c r="C26" s="40">
        <v>20</v>
      </c>
      <c r="D26" s="45">
        <v>60.3</v>
      </c>
      <c r="E26" s="40"/>
      <c r="F26" s="40">
        <v>60.25</v>
      </c>
      <c r="G26" s="35">
        <f t="shared" si="1"/>
        <v>140.55000000000001</v>
      </c>
      <c r="H26" s="4">
        <f t="shared" si="3"/>
        <v>133.22274881516589</v>
      </c>
      <c r="I26" s="5">
        <f t="shared" si="2"/>
        <v>7.3272511848341235</v>
      </c>
      <c r="J26" s="1">
        <v>1077.3499999999999</v>
      </c>
      <c r="K26" s="1">
        <v>58.93</v>
      </c>
      <c r="L26" s="1">
        <f t="shared" si="0"/>
        <v>1276.83</v>
      </c>
    </row>
    <row r="27" spans="1:12">
      <c r="A27" s="12">
        <v>21</v>
      </c>
      <c r="B27" s="21">
        <f>DATE(E2,C2,A27)</f>
        <v>40319</v>
      </c>
      <c r="C27" s="40">
        <v>16.5</v>
      </c>
      <c r="D27" s="45">
        <v>12</v>
      </c>
      <c r="E27" s="40"/>
      <c r="F27" s="39">
        <v>0</v>
      </c>
      <c r="G27" s="35">
        <f t="shared" si="1"/>
        <v>28.5</v>
      </c>
      <c r="H27" s="4">
        <f t="shared" si="3"/>
        <v>27.014218009478675</v>
      </c>
      <c r="I27" s="5">
        <f t="shared" si="2"/>
        <v>1.4857819905213272</v>
      </c>
      <c r="J27" s="1">
        <v>1350.4</v>
      </c>
      <c r="K27" s="1">
        <v>74.27</v>
      </c>
      <c r="L27" s="1">
        <f t="shared" si="0"/>
        <v>1453.17</v>
      </c>
    </row>
    <row r="28" spans="1:12">
      <c r="A28" s="12">
        <v>22</v>
      </c>
      <c r="B28" s="21">
        <f>DATE(E2,C2,A28)</f>
        <v>40320</v>
      </c>
      <c r="C28" s="40">
        <v>25</v>
      </c>
      <c r="D28" s="45">
        <v>58</v>
      </c>
      <c r="E28" s="40"/>
      <c r="F28" s="40">
        <v>0</v>
      </c>
      <c r="G28" s="35">
        <f t="shared" si="1"/>
        <v>83</v>
      </c>
      <c r="H28" s="4">
        <f t="shared" si="3"/>
        <v>78.672985781990519</v>
      </c>
      <c r="I28" s="5">
        <f t="shared" si="2"/>
        <v>4.3270142180094782</v>
      </c>
      <c r="J28" s="1">
        <v>1071.18</v>
      </c>
      <c r="K28" s="1">
        <v>58.92</v>
      </c>
      <c r="L28" s="1">
        <f t="shared" si="0"/>
        <v>1213.1000000000001</v>
      </c>
    </row>
    <row r="29" spans="1:12">
      <c r="A29" s="12">
        <v>23</v>
      </c>
      <c r="B29" s="21">
        <f>DATE(E2,C2,A29)</f>
        <v>40321</v>
      </c>
      <c r="C29" s="40">
        <v>45</v>
      </c>
      <c r="D29" s="45">
        <v>134.69999999999999</v>
      </c>
      <c r="E29" s="40"/>
      <c r="F29" s="40">
        <v>37.5</v>
      </c>
      <c r="G29" s="35">
        <f t="shared" si="1"/>
        <v>217.2</v>
      </c>
      <c r="H29" s="4">
        <f t="shared" si="3"/>
        <v>205.87677725118485</v>
      </c>
      <c r="I29" s="5">
        <f t="shared" si="2"/>
        <v>11.323222748815168</v>
      </c>
    </row>
    <row r="30" spans="1:12">
      <c r="A30" s="12">
        <v>24</v>
      </c>
      <c r="B30" s="21">
        <f>DATE(E2,C2,A30)</f>
        <v>40322</v>
      </c>
      <c r="C30" s="44" t="s">
        <v>46</v>
      </c>
      <c r="D30" s="49" t="s">
        <v>47</v>
      </c>
      <c r="E30" s="40"/>
      <c r="F30" s="44" t="s">
        <v>47</v>
      </c>
      <c r="G30" s="35" t="str">
        <f t="shared" si="1"/>
        <v/>
      </c>
      <c r="H30" s="4" t="str">
        <f>IF(G30="","0",G30/1.055)</f>
        <v>0</v>
      </c>
      <c r="I30" s="5">
        <f t="shared" si="2"/>
        <v>0</v>
      </c>
      <c r="J30" s="1">
        <v>1001.02</v>
      </c>
      <c r="K30" s="1">
        <v>54.83</v>
      </c>
      <c r="L30" s="1">
        <f t="shared" si="0"/>
        <v>1055.8499999999999</v>
      </c>
    </row>
    <row r="31" spans="1:12">
      <c r="A31" s="12">
        <v>25</v>
      </c>
      <c r="B31" s="21">
        <f>DATE(E2,C2,A31)</f>
        <v>40323</v>
      </c>
      <c r="C31" s="41">
        <v>22.5</v>
      </c>
      <c r="D31" s="48">
        <v>0</v>
      </c>
      <c r="E31" s="41"/>
      <c r="F31" s="41">
        <v>28.6</v>
      </c>
      <c r="G31" s="35">
        <f t="shared" si="1"/>
        <v>51.1</v>
      </c>
      <c r="H31" s="4">
        <f t="shared" si="3"/>
        <v>48.436018957345979</v>
      </c>
      <c r="I31" s="5">
        <f t="shared" si="2"/>
        <v>2.6639810426540289</v>
      </c>
      <c r="J31" s="1">
        <v>829.16</v>
      </c>
      <c r="K31" s="1">
        <v>45.17</v>
      </c>
      <c r="L31" s="1">
        <f t="shared" si="0"/>
        <v>925.43</v>
      </c>
    </row>
    <row r="32" spans="1:12">
      <c r="A32" s="12">
        <v>26</v>
      </c>
      <c r="B32" s="21">
        <f>DATE(E2,C2,A32)</f>
        <v>40324</v>
      </c>
      <c r="C32" s="40">
        <v>18.5</v>
      </c>
      <c r="D32" s="45">
        <v>42</v>
      </c>
      <c r="E32" s="40"/>
      <c r="F32" s="40">
        <v>15</v>
      </c>
      <c r="G32" s="35">
        <f t="shared" si="1"/>
        <v>75.5</v>
      </c>
      <c r="H32" s="4">
        <f t="shared" si="3"/>
        <v>71.563981042654035</v>
      </c>
      <c r="I32" s="5">
        <f t="shared" si="2"/>
        <v>3.9360189573459721</v>
      </c>
      <c r="J32" s="1">
        <v>828.92</v>
      </c>
      <c r="K32" s="1">
        <v>45.21</v>
      </c>
      <c r="L32" s="1">
        <f t="shared" si="0"/>
        <v>949.63</v>
      </c>
    </row>
    <row r="33" spans="1:12">
      <c r="A33" s="12">
        <v>27</v>
      </c>
      <c r="B33" s="21">
        <f>DATE(E2,C2,A33)</f>
        <v>40325</v>
      </c>
      <c r="C33" s="40">
        <v>28.5</v>
      </c>
      <c r="D33" s="45">
        <v>52.8</v>
      </c>
      <c r="E33" s="40">
        <v>0</v>
      </c>
      <c r="F33" s="42">
        <v>0</v>
      </c>
      <c r="G33" s="35">
        <f t="shared" si="1"/>
        <v>81.3</v>
      </c>
      <c r="H33" s="4">
        <f t="shared" si="3"/>
        <v>77.06161137440759</v>
      </c>
      <c r="I33" s="5">
        <f t="shared" si="2"/>
        <v>4.2383886255924175</v>
      </c>
      <c r="J33" s="1">
        <v>972.27</v>
      </c>
      <c r="K33" s="1">
        <v>53.48</v>
      </c>
      <c r="L33" s="1">
        <f t="shared" si="0"/>
        <v>1107.05</v>
      </c>
    </row>
    <row r="34" spans="1:12">
      <c r="A34" s="12">
        <v>28</v>
      </c>
      <c r="B34" s="21">
        <f>DATE(E2,C2,A34)</f>
        <v>40326</v>
      </c>
      <c r="C34" s="40">
        <v>56</v>
      </c>
      <c r="D34" s="45">
        <v>80.5</v>
      </c>
      <c r="E34" s="40"/>
      <c r="F34" s="40">
        <v>0</v>
      </c>
      <c r="G34" s="35">
        <f t="shared" si="1"/>
        <v>136.5</v>
      </c>
      <c r="H34" s="4">
        <f t="shared" si="3"/>
        <v>129.38388625592418</v>
      </c>
      <c r="I34" s="5">
        <f t="shared" si="2"/>
        <v>7.1161137440758298</v>
      </c>
    </row>
    <row r="35" spans="1:12">
      <c r="A35" s="12">
        <v>29</v>
      </c>
      <c r="B35" s="21">
        <f>DATE(E2,C2,A35)</f>
        <v>40327</v>
      </c>
      <c r="C35" s="40">
        <v>30</v>
      </c>
      <c r="D35" s="45">
        <v>88</v>
      </c>
      <c r="E35" s="40"/>
      <c r="F35" s="40">
        <v>0</v>
      </c>
      <c r="G35" s="35">
        <f t="shared" si="1"/>
        <v>118</v>
      </c>
      <c r="H35" s="4">
        <f t="shared" si="3"/>
        <v>111.8483412322275</v>
      </c>
      <c r="I35" s="5">
        <f t="shared" si="2"/>
        <v>6.1516587677725125</v>
      </c>
      <c r="J35" s="1">
        <v>1460.97</v>
      </c>
      <c r="K35" s="1">
        <v>80.349999999999994</v>
      </c>
      <c r="L35" s="1">
        <f t="shared" si="0"/>
        <v>1659.32</v>
      </c>
    </row>
    <row r="36" spans="1:12">
      <c r="A36" s="12">
        <v>30</v>
      </c>
      <c r="B36" s="21">
        <f>DATE(E2,C2,A36)</f>
        <v>40328</v>
      </c>
      <c r="C36" s="40">
        <v>42.5</v>
      </c>
      <c r="D36" s="45">
        <v>84</v>
      </c>
      <c r="E36" s="40"/>
      <c r="F36" s="40">
        <v>0</v>
      </c>
      <c r="G36" s="35">
        <f t="shared" si="1"/>
        <v>126.5</v>
      </c>
      <c r="H36" s="4">
        <f t="shared" si="3"/>
        <v>119.90521327014218</v>
      </c>
      <c r="I36" s="5">
        <f t="shared" si="2"/>
        <v>6.5947867298578204</v>
      </c>
      <c r="J36" s="1">
        <v>1007.02</v>
      </c>
      <c r="K36" s="1">
        <v>54.98</v>
      </c>
      <c r="L36" s="1">
        <f>H36+I36+J36+K36</f>
        <v>1188.5</v>
      </c>
    </row>
    <row r="37" spans="1:12" ht="12" thickBot="1">
      <c r="A37" s="13">
        <v>31</v>
      </c>
      <c r="B37" s="22">
        <f>DATE(E2,C2,A37)</f>
        <v>40329</v>
      </c>
      <c r="C37" s="40"/>
      <c r="D37" s="40"/>
      <c r="E37" s="39"/>
      <c r="F37" s="40">
        <v>0</v>
      </c>
      <c r="G37" s="36" t="str">
        <f t="shared" si="1"/>
        <v/>
      </c>
      <c r="H37" s="4" t="str">
        <f>IF(G37="","",G37)</f>
        <v/>
      </c>
      <c r="I37" s="5" t="str">
        <f>IF(G37="","",G37/1.055*0)</f>
        <v/>
      </c>
    </row>
    <row r="38" spans="1:12" ht="12" thickBot="1">
      <c r="C38" s="1">
        <f>SUM(C7:C37)</f>
        <v>658.5</v>
      </c>
      <c r="D38" s="1">
        <f>SUM(D7:D37)</f>
        <v>1622.6999999999998</v>
      </c>
      <c r="E38" s="1">
        <f>SUM(E7:E37)</f>
        <v>52.5</v>
      </c>
      <c r="F38" s="1">
        <v>0</v>
      </c>
    </row>
    <row r="39" spans="1:12" ht="12" thickBot="1">
      <c r="F39" s="8" t="s">
        <v>5</v>
      </c>
      <c r="G39" s="6">
        <f>SUM(G7:G38)</f>
        <v>2897.7599999999998</v>
      </c>
      <c r="H39" s="1">
        <f>SUM(H7:H37)</f>
        <v>2746.691943127963</v>
      </c>
      <c r="I39" s="1">
        <f>SUM(I7:I37)</f>
        <v>151.06805687203791</v>
      </c>
      <c r="J39" s="1">
        <f>SUM(J7:J36)</f>
        <v>28696</v>
      </c>
      <c r="K39" s="1">
        <f>SUM(K7:K36)</f>
        <v>1572.9600000000003</v>
      </c>
      <c r="L39" s="1">
        <f>SUM(L7:L36)</f>
        <v>32681.42</v>
      </c>
    </row>
    <row r="40" spans="1:12">
      <c r="J40" s="1">
        <v>28696</v>
      </c>
    </row>
    <row r="41" spans="1:12">
      <c r="H41" s="1">
        <f>H40+J40</f>
        <v>28696</v>
      </c>
    </row>
    <row r="42" spans="1:12">
      <c r="F42" s="43" t="s">
        <v>44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F37"/>
  <sheetViews>
    <sheetView showGridLines="0" zoomScale="125" workbookViewId="0">
      <selection activeCell="A2" sqref="A2"/>
    </sheetView>
  </sheetViews>
  <sheetFormatPr baseColWidth="10" defaultRowHeight="11.25"/>
  <cols>
    <col min="1" max="1" width="10.83203125" style="10" customWidth="1"/>
    <col min="2" max="4" width="12" style="1"/>
    <col min="5" max="5" width="14.83203125" style="1" bestFit="1" customWidth="1"/>
    <col min="6" max="16384" width="12" style="1"/>
  </cols>
  <sheetData>
    <row r="1" spans="1:6">
      <c r="A1" s="9" t="s">
        <v>42</v>
      </c>
    </row>
    <row r="3" spans="1:6" ht="12" thickBot="1">
      <c r="B3" s="15">
        <v>580000</v>
      </c>
      <c r="C3" s="15">
        <v>580100</v>
      </c>
      <c r="D3" s="15">
        <v>580200</v>
      </c>
      <c r="E3" s="15">
        <v>580300</v>
      </c>
      <c r="F3" s="15">
        <v>707000</v>
      </c>
    </row>
    <row r="4" spans="1:6">
      <c r="A4" s="11"/>
      <c r="B4" s="2" t="s">
        <v>2</v>
      </c>
      <c r="C4" s="2" t="s">
        <v>0</v>
      </c>
      <c r="D4" s="2" t="s">
        <v>4</v>
      </c>
      <c r="E4" s="2" t="s">
        <v>3</v>
      </c>
      <c r="F4" s="3" t="s">
        <v>1</v>
      </c>
    </row>
    <row r="5" spans="1:6">
      <c r="A5" s="12">
        <v>1</v>
      </c>
      <c r="B5" s="4">
        <v>628.89</v>
      </c>
      <c r="C5" s="4">
        <v>298.86</v>
      </c>
      <c r="D5" s="4">
        <v>48.4</v>
      </c>
      <c r="E5" s="4">
        <v>92.89</v>
      </c>
      <c r="F5" s="5">
        <f>IF(SUM(B5:E5)=0,"",SUM(B5:E5))</f>
        <v>1069.04</v>
      </c>
    </row>
    <row r="6" spans="1:6">
      <c r="A6" s="12">
        <v>2</v>
      </c>
      <c r="B6" s="4">
        <v>855.22</v>
      </c>
      <c r="C6" s="4">
        <v>341.5</v>
      </c>
      <c r="D6" s="4">
        <v>378.68</v>
      </c>
      <c r="E6" s="4">
        <v>318.79000000000002</v>
      </c>
      <c r="F6" s="5">
        <f t="shared" ref="F6:F35" si="0">IF(SUM(B6:E6)=0,"",SUM(B6:E6))</f>
        <v>1894.19</v>
      </c>
    </row>
    <row r="7" spans="1:6">
      <c r="A7" s="12">
        <v>3</v>
      </c>
      <c r="B7" s="4">
        <v>452.08</v>
      </c>
      <c r="C7" s="4">
        <v>166</v>
      </c>
      <c r="D7" s="4">
        <v>82.63</v>
      </c>
      <c r="E7" s="4">
        <v>27.83</v>
      </c>
      <c r="F7" s="5">
        <f t="shared" si="0"/>
        <v>728.54</v>
      </c>
    </row>
    <row r="8" spans="1:6">
      <c r="A8" s="12">
        <v>4</v>
      </c>
      <c r="B8" s="4"/>
      <c r="C8" s="4"/>
      <c r="D8" s="4"/>
      <c r="E8" s="4"/>
      <c r="F8" s="5" t="str">
        <f t="shared" si="0"/>
        <v/>
      </c>
    </row>
    <row r="9" spans="1:6">
      <c r="A9" s="12">
        <v>5</v>
      </c>
      <c r="B9" s="4">
        <v>503.13</v>
      </c>
      <c r="C9" s="4">
        <v>107.65</v>
      </c>
      <c r="D9" s="4">
        <v>49.47</v>
      </c>
      <c r="E9" s="4">
        <v>151.12</v>
      </c>
      <c r="F9" s="5">
        <f t="shared" si="0"/>
        <v>811.37</v>
      </c>
    </row>
    <row r="10" spans="1:6">
      <c r="A10" s="12">
        <v>6</v>
      </c>
      <c r="B10" s="4">
        <v>367.49</v>
      </c>
      <c r="C10" s="4">
        <v>165.12</v>
      </c>
      <c r="D10" s="4">
        <v>34.380000000000003</v>
      </c>
      <c r="E10" s="4">
        <v>125.18</v>
      </c>
      <c r="F10" s="5">
        <f t="shared" si="0"/>
        <v>692.17000000000007</v>
      </c>
    </row>
    <row r="11" spans="1:6">
      <c r="A11" s="12">
        <v>7</v>
      </c>
      <c r="B11" s="4">
        <v>341.87</v>
      </c>
      <c r="C11" s="4">
        <v>86.84</v>
      </c>
      <c r="D11" s="4">
        <v>18.13</v>
      </c>
      <c r="E11" s="4">
        <v>122.3</v>
      </c>
      <c r="F11" s="5">
        <f t="shared" si="0"/>
        <v>569.14</v>
      </c>
    </row>
    <row r="12" spans="1:6">
      <c r="A12" s="12">
        <v>8</v>
      </c>
      <c r="B12" s="4">
        <v>712.33</v>
      </c>
      <c r="C12" s="4">
        <v>142</v>
      </c>
      <c r="D12" s="4">
        <v>80</v>
      </c>
      <c r="E12" s="4">
        <v>121.16</v>
      </c>
      <c r="F12" s="5">
        <f t="shared" si="0"/>
        <v>1055.49</v>
      </c>
    </row>
    <row r="13" spans="1:6">
      <c r="A13" s="12">
        <v>9</v>
      </c>
      <c r="B13" s="4">
        <v>697.92</v>
      </c>
      <c r="C13" s="4">
        <v>318.66000000000003</v>
      </c>
      <c r="D13" s="4">
        <v>223.5</v>
      </c>
      <c r="E13" s="4">
        <v>364.88</v>
      </c>
      <c r="F13" s="5">
        <f t="shared" si="0"/>
        <v>1604.96</v>
      </c>
    </row>
    <row r="14" spans="1:6">
      <c r="A14" s="12">
        <v>10</v>
      </c>
      <c r="B14" s="4">
        <v>415.3</v>
      </c>
      <c r="C14" s="4">
        <v>65.59</v>
      </c>
      <c r="D14" s="4"/>
      <c r="E14" s="4">
        <v>17.440000000000001</v>
      </c>
      <c r="F14" s="5">
        <f t="shared" si="0"/>
        <v>498.33</v>
      </c>
    </row>
    <row r="15" spans="1:6">
      <c r="A15" s="12">
        <v>11</v>
      </c>
      <c r="B15" s="4"/>
      <c r="C15" s="4"/>
      <c r="D15" s="4"/>
      <c r="E15" s="4"/>
      <c r="F15" s="5" t="str">
        <f t="shared" si="0"/>
        <v/>
      </c>
    </row>
    <row r="16" spans="1:6">
      <c r="A16" s="12">
        <v>12</v>
      </c>
      <c r="B16" s="4">
        <v>719.16</v>
      </c>
      <c r="C16" s="4">
        <v>45.52</v>
      </c>
      <c r="D16" s="4">
        <v>24.57</v>
      </c>
      <c r="E16" s="4">
        <v>10.6</v>
      </c>
      <c r="F16" s="5">
        <f t="shared" si="0"/>
        <v>799.85</v>
      </c>
    </row>
    <row r="17" spans="1:6">
      <c r="A17" s="12">
        <v>13</v>
      </c>
      <c r="B17" s="4">
        <v>313.10000000000002</v>
      </c>
      <c r="C17" s="4">
        <v>50.26</v>
      </c>
      <c r="D17" s="4"/>
      <c r="E17" s="4">
        <v>30.54</v>
      </c>
      <c r="F17" s="5">
        <f t="shared" si="0"/>
        <v>393.90000000000003</v>
      </c>
    </row>
    <row r="18" spans="1:6">
      <c r="A18" s="12">
        <v>14</v>
      </c>
      <c r="B18" s="4">
        <v>414.58</v>
      </c>
      <c r="C18" s="4">
        <v>133.71</v>
      </c>
      <c r="D18" s="4">
        <v>41.54</v>
      </c>
      <c r="E18" s="4">
        <v>23.68</v>
      </c>
      <c r="F18" s="5">
        <f t="shared" si="0"/>
        <v>613.50999999999988</v>
      </c>
    </row>
    <row r="19" spans="1:6">
      <c r="A19" s="12">
        <v>15</v>
      </c>
      <c r="B19" s="4">
        <v>455.26</v>
      </c>
      <c r="C19" s="4">
        <v>227.9</v>
      </c>
      <c r="D19" s="4">
        <v>81.92</v>
      </c>
      <c r="E19" s="4">
        <v>118.7</v>
      </c>
      <c r="F19" s="5">
        <f t="shared" si="0"/>
        <v>883.78</v>
      </c>
    </row>
    <row r="20" spans="1:6">
      <c r="A20" s="12">
        <v>16</v>
      </c>
      <c r="B20" s="4">
        <v>798.49</v>
      </c>
      <c r="C20" s="4">
        <v>309.05</v>
      </c>
      <c r="D20" s="4">
        <v>257.45999999999998</v>
      </c>
      <c r="E20" s="4">
        <v>251.91</v>
      </c>
      <c r="F20" s="5">
        <f t="shared" si="0"/>
        <v>1616.91</v>
      </c>
    </row>
    <row r="21" spans="1:6">
      <c r="A21" s="12">
        <v>17</v>
      </c>
      <c r="B21" s="4">
        <v>616.13</v>
      </c>
      <c r="C21" s="4">
        <v>140.74</v>
      </c>
      <c r="D21" s="4">
        <v>135.94</v>
      </c>
      <c r="E21" s="4">
        <v>20.14</v>
      </c>
      <c r="F21" s="5">
        <f t="shared" si="0"/>
        <v>912.94999999999993</v>
      </c>
    </row>
    <row r="22" spans="1:6">
      <c r="A22" s="12">
        <v>18</v>
      </c>
      <c r="B22" s="4"/>
      <c r="C22" s="4"/>
      <c r="D22" s="4"/>
      <c r="E22" s="4"/>
      <c r="F22" s="5" t="str">
        <f t="shared" si="0"/>
        <v/>
      </c>
    </row>
    <row r="23" spans="1:6">
      <c r="A23" s="12">
        <v>19</v>
      </c>
      <c r="B23" s="4"/>
      <c r="C23" s="4"/>
      <c r="D23" s="4"/>
      <c r="E23" s="4"/>
      <c r="F23" s="5" t="str">
        <f t="shared" si="0"/>
        <v/>
      </c>
    </row>
    <row r="24" spans="1:6">
      <c r="A24" s="12">
        <v>20</v>
      </c>
      <c r="B24" s="4"/>
      <c r="C24" s="4"/>
      <c r="D24" s="4"/>
      <c r="E24" s="4"/>
      <c r="F24" s="5" t="str">
        <f t="shared" si="0"/>
        <v/>
      </c>
    </row>
    <row r="25" spans="1:6">
      <c r="A25" s="12">
        <v>21</v>
      </c>
      <c r="B25" s="4"/>
      <c r="C25" s="4"/>
      <c r="D25" s="4"/>
      <c r="E25" s="4"/>
      <c r="F25" s="5" t="str">
        <f t="shared" si="0"/>
        <v/>
      </c>
    </row>
    <row r="26" spans="1:6">
      <c r="A26" s="12">
        <v>22</v>
      </c>
      <c r="B26" s="4"/>
      <c r="C26" s="4"/>
      <c r="D26" s="4"/>
      <c r="E26" s="4"/>
      <c r="F26" s="5" t="str">
        <f t="shared" si="0"/>
        <v/>
      </c>
    </row>
    <row r="27" spans="1:6">
      <c r="A27" s="12">
        <v>23</v>
      </c>
      <c r="B27" s="4"/>
      <c r="C27" s="4"/>
      <c r="D27" s="4"/>
      <c r="E27" s="4"/>
      <c r="F27" s="5" t="str">
        <f t="shared" si="0"/>
        <v/>
      </c>
    </row>
    <row r="28" spans="1:6">
      <c r="A28" s="12">
        <v>24</v>
      </c>
      <c r="B28" s="4"/>
      <c r="C28" s="4"/>
      <c r="D28" s="4"/>
      <c r="E28" s="4"/>
      <c r="F28" s="5" t="str">
        <f t="shared" si="0"/>
        <v/>
      </c>
    </row>
    <row r="29" spans="1:6">
      <c r="A29" s="12">
        <v>25</v>
      </c>
      <c r="B29" s="4"/>
      <c r="C29" s="4"/>
      <c r="D29" s="4"/>
      <c r="E29" s="4"/>
      <c r="F29" s="5" t="str">
        <f t="shared" si="0"/>
        <v/>
      </c>
    </row>
    <row r="30" spans="1:6">
      <c r="A30" s="12">
        <v>26</v>
      </c>
      <c r="B30" s="4"/>
      <c r="C30" s="4"/>
      <c r="D30" s="4"/>
      <c r="E30" s="4"/>
      <c r="F30" s="5" t="str">
        <f t="shared" si="0"/>
        <v/>
      </c>
    </row>
    <row r="31" spans="1:6">
      <c r="A31" s="12">
        <v>27</v>
      </c>
      <c r="B31" s="4"/>
      <c r="C31" s="4"/>
      <c r="D31" s="4"/>
      <c r="E31" s="4"/>
      <c r="F31" s="5" t="str">
        <f t="shared" si="0"/>
        <v/>
      </c>
    </row>
    <row r="32" spans="1:6">
      <c r="A32" s="12">
        <v>28</v>
      </c>
      <c r="B32" s="4"/>
      <c r="C32" s="4"/>
      <c r="D32" s="4"/>
      <c r="E32" s="4"/>
      <c r="F32" s="5" t="str">
        <f t="shared" si="0"/>
        <v/>
      </c>
    </row>
    <row r="33" spans="1:6">
      <c r="A33" s="12">
        <v>29</v>
      </c>
      <c r="B33" s="4"/>
      <c r="C33" s="4"/>
      <c r="D33" s="4"/>
      <c r="E33" s="4"/>
      <c r="F33" s="5" t="str">
        <f t="shared" si="0"/>
        <v/>
      </c>
    </row>
    <row r="34" spans="1:6">
      <c r="A34" s="12">
        <v>30</v>
      </c>
      <c r="B34" s="4"/>
      <c r="C34" s="4"/>
      <c r="D34" s="4"/>
      <c r="E34" s="4"/>
      <c r="F34" s="5" t="str">
        <f t="shared" si="0"/>
        <v/>
      </c>
    </row>
    <row r="35" spans="1:6" ht="12" thickBot="1">
      <c r="A35" s="13">
        <v>31</v>
      </c>
      <c r="B35" s="7"/>
      <c r="C35" s="7"/>
      <c r="D35" s="7"/>
      <c r="E35" s="7"/>
      <c r="F35" s="5" t="str">
        <f t="shared" si="0"/>
        <v/>
      </c>
    </row>
    <row r="36" spans="1:6" ht="12" thickBot="1"/>
    <row r="37" spans="1:6" ht="12" thickBot="1">
      <c r="E37" s="8"/>
      <c r="F37" s="6">
        <f>SUM(F5:F36)</f>
        <v>14144.130000000003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1.25"/>
  <sheetData/>
  <phoneticPr fontId="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1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Feuil2</vt:lpstr>
      <vt:lpstr>JUIN10</vt:lpstr>
      <vt:lpstr>ECRITURE</vt:lpstr>
      <vt:lpstr>AVRIL10</vt:lpstr>
      <vt:lpstr>MAI10</vt:lpstr>
      <vt:lpstr>mars 2006</vt:lpstr>
      <vt:lpstr>Feuil1</vt:lpstr>
      <vt:lpstr>Feuil3</vt:lpstr>
      <vt:lpstr>mois</vt:lpstr>
      <vt:lpstr>mois1</vt:lpstr>
    </vt:vector>
  </TitlesOfParts>
  <Company>GOO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LECONTE-VEYRIAC</dc:creator>
  <cp:lastModifiedBy>trousson</cp:lastModifiedBy>
  <cp:lastPrinted>2008-07-16T14:39:09Z</cp:lastPrinted>
  <dcterms:created xsi:type="dcterms:W3CDTF">1999-12-15T09:15:40Z</dcterms:created>
  <dcterms:modified xsi:type="dcterms:W3CDTF">2013-03-13T07:19:55Z</dcterms:modified>
</cp:coreProperties>
</file>